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j30\Desktop\R5年度末HP\総合\加算\元データ修正\"/>
    </mc:Choice>
  </mc:AlternateContent>
  <xr:revisionPtr revIDLastSave="0" documentId="13_ncr:1_{1A6C03D6-1050-4425-A946-64C834EF4E2D}" xr6:coauthVersionLast="47" xr6:coauthVersionMax="47" xr10:uidLastSave="{00000000-0000-0000-0000-000000000000}"/>
  <bookViews>
    <workbookView xWindow="-120" yWindow="-120" windowWidth="29040" windowHeight="15990" tabRatio="852" xr2:uid="{00000000-000D-0000-FFFF-FFFF00000000}"/>
  </bookViews>
  <sheets>
    <sheet name="【参考】指定必要書類" sheetId="31" r:id="rId1"/>
    <sheet name="【更新・通所】チェックリスト" sheetId="30" r:id="rId2"/>
    <sheet name="第１号様式" sheetId="16" r:id="rId3"/>
    <sheet name="付表２" sheetId="29" r:id="rId4"/>
    <sheet name="参考様式１－２(記入方法)" sheetId="22" r:id="rId5"/>
    <sheet name="参考様式１－２(勤務形態一覧表)" sheetId="23" r:id="rId6"/>
    <sheet name="参考様式１－２(シフト記号表)" sheetId="24" r:id="rId7"/>
    <sheet name="参考様式１－２(プルダウンリスト)" sheetId="25" r:id="rId8"/>
    <sheet name="参考様式３" sheetId="18" r:id="rId9"/>
    <sheet name="参考様式４" sheetId="19" r:id="rId10"/>
    <sheet name="参考様式５" sheetId="21" r:id="rId11"/>
  </sheets>
  <externalReferences>
    <externalReference r:id="rId12"/>
  </externalReferences>
  <definedNames>
    <definedName name="_xlnm._FilterDatabase" localSheetId="1" hidden="1">【更新・通所】チェックリスト!$A$1:$G$37</definedName>
    <definedName name="_xlnm._FilterDatabase" localSheetId="0" hidden="1">【参考】指定必要書類!$A$3:$G$19</definedName>
    <definedName name="【記載例】シフト記号" localSheetId="6">'参考様式１－２(シフト記号表)'!$C$6:$C$35</definedName>
    <definedName name="【記載例】シフト記号">'[1]【記載例】シフト記号表（勤務時間帯）'!$C$6:$C$35</definedName>
    <definedName name="A">#REF!</definedName>
    <definedName name="B">#REF!</definedName>
    <definedName name="CC">#REF!</definedName>
    <definedName name="D">#REF!</definedName>
    <definedName name="G">#REF!</definedName>
    <definedName name="H">#REF!</definedName>
    <definedName name="_xlnm.Print_Area" localSheetId="1">【更新・通所】チェックリスト!$A$1:$H$45</definedName>
    <definedName name="_xlnm.Print_Area" localSheetId="4">'参考様式１－２(記入方法)'!$A$1:$O$71</definedName>
    <definedName name="_xlnm.Print_Area" localSheetId="5">'参考様式１－２(勤務形態一覧表)'!$A$1:$BF$66</definedName>
    <definedName name="_xlnm.Print_Area" localSheetId="2">第１号様式!$A$1:$AP$54</definedName>
    <definedName name="_xlnm.Print_Area" localSheetId="3">付表２!$A$1:$AH$114</definedName>
    <definedName name="_xlnm.Print_Titles" localSheetId="5">'参考様式１－２(勤務形態一覧表)'!$1:$20</definedName>
    <definedName name="シフト記号表" localSheetId="1">'参考様式１－２(シフト記号表)'!$C$6:$C$35</definedName>
    <definedName name="シフト記号表" localSheetId="0">'参考様式１－２(シフト記号表)'!$C$6:$C$35</definedName>
    <definedName name="シフト記号表" localSheetId="3">'参考様式１－２(シフト記号表)'!$C$6:$C$35</definedName>
    <definedName name="シフト記号表">'参考様式１－２(シフト記号表)'!$C$6:$C$35</definedName>
    <definedName name="介護職員" localSheetId="0">#REF!</definedName>
    <definedName name="介護職員">'参考様式１－２(プルダウンリスト)'!$F$13:$F$25</definedName>
    <definedName name="看護職員" localSheetId="0">#REF!</definedName>
    <definedName name="看護職員">'参考様式１－２(プルダウンリスト)'!$E$13:$E$25</definedName>
    <definedName name="管理者">'参考様式１－２(プルダウンリスト)'!$C$13:$C$25</definedName>
    <definedName name="機能訓練指導員" localSheetId="0">#REF!</definedName>
    <definedName name="機能訓練指導員">'参考様式１－２(プルダウンリスト)'!$G$13:$G$25</definedName>
    <definedName name="職種" localSheetId="1">'参考様式１－２(プルダウンリスト)'!$C$12:$H$12</definedName>
    <definedName name="職種" localSheetId="0">'参考様式１－２(プルダウンリスト)'!$C$12:$H$12</definedName>
    <definedName name="職種" localSheetId="3">'参考様式１－２(プルダウンリスト)'!$C$12:$H$12</definedName>
    <definedName name="職種">'参考様式１－２(プルダウンリスト)'!$C$12:$H$12</definedName>
    <definedName name="生活相談員" localSheetId="0">#REF!</definedName>
    <definedName name="生活相談員">'参考様式１－２(プルダウンリスト)'!$D$13:$D$25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24" l="1"/>
  <c r="Q25" i="24"/>
  <c r="K25" i="24"/>
  <c r="S24" i="24"/>
  <c r="U24" i="24" s="1"/>
  <c r="Q24" i="24"/>
  <c r="K24" i="24"/>
  <c r="S23" i="24"/>
  <c r="Q23" i="24"/>
  <c r="K23" i="24"/>
  <c r="S22" i="24"/>
  <c r="Q22" i="24"/>
  <c r="K22" i="24"/>
  <c r="S21" i="24"/>
  <c r="Q21" i="24"/>
  <c r="K21" i="24"/>
  <c r="S20" i="24"/>
  <c r="U20" i="24" s="1"/>
  <c r="Q20" i="24"/>
  <c r="K20" i="24"/>
  <c r="S19" i="24"/>
  <c r="Q19" i="24"/>
  <c r="K19" i="24"/>
  <c r="S18" i="24"/>
  <c r="Q18" i="24"/>
  <c r="K18" i="24"/>
  <c r="S17" i="24"/>
  <c r="Q17" i="24"/>
  <c r="K17" i="24"/>
  <c r="S16" i="24"/>
  <c r="U16" i="24" s="1"/>
  <c r="Q16" i="24"/>
  <c r="K16" i="24"/>
  <c r="S15" i="24"/>
  <c r="Q15" i="24"/>
  <c r="K15" i="24"/>
  <c r="S14" i="24"/>
  <c r="Q14" i="24"/>
  <c r="K14" i="24"/>
  <c r="S13" i="24"/>
  <c r="Q13" i="24"/>
  <c r="K13" i="24"/>
  <c r="S12" i="24"/>
  <c r="U12" i="24" s="1"/>
  <c r="Q12" i="24"/>
  <c r="K12" i="24"/>
  <c r="S11" i="24"/>
  <c r="Q11" i="24"/>
  <c r="K11" i="24"/>
  <c r="S10" i="24"/>
  <c r="Q10" i="24"/>
  <c r="K10" i="24"/>
  <c r="S9" i="24"/>
  <c r="Q9" i="24"/>
  <c r="K9" i="24"/>
  <c r="S8" i="24"/>
  <c r="U8" i="24" s="1"/>
  <c r="Q8" i="24"/>
  <c r="K8" i="24"/>
  <c r="S7" i="24"/>
  <c r="Q7" i="24"/>
  <c r="K7" i="24"/>
  <c r="S6" i="24"/>
  <c r="Q6" i="24"/>
  <c r="K6" i="24"/>
  <c r="AW59" i="23"/>
  <c r="AV59" i="23"/>
  <c r="AU59" i="23"/>
  <c r="AT59" i="23"/>
  <c r="AS59" i="23"/>
  <c r="AR59" i="23"/>
  <c r="AQ59" i="23"/>
  <c r="AP59" i="23"/>
  <c r="AO59" i="23"/>
  <c r="AN59" i="23"/>
  <c r="AM59" i="23"/>
  <c r="AL59" i="23"/>
  <c r="AK59" i="23"/>
  <c r="AJ59" i="23"/>
  <c r="AI59" i="23"/>
  <c r="AH59" i="23"/>
  <c r="AG59" i="23"/>
  <c r="AF59" i="23"/>
  <c r="AE59" i="23"/>
  <c r="AD59" i="23"/>
  <c r="AC59" i="23"/>
  <c r="AB59" i="23"/>
  <c r="AA59" i="23"/>
  <c r="Z59" i="23"/>
  <c r="Y59" i="23"/>
  <c r="X59" i="23"/>
  <c r="W59" i="23"/>
  <c r="V59" i="23"/>
  <c r="U59" i="23"/>
  <c r="T59" i="23"/>
  <c r="S59" i="23"/>
  <c r="F59" i="23"/>
  <c r="AW58" i="23"/>
  <c r="AV58" i="23"/>
  <c r="AU58" i="23"/>
  <c r="AT58" i="23"/>
  <c r="AS58" i="23"/>
  <c r="AR58" i="23"/>
  <c r="AQ58" i="23"/>
  <c r="AP58" i="23"/>
  <c r="AO58" i="23"/>
  <c r="AN58" i="23"/>
  <c r="AM58" i="23"/>
  <c r="AL58" i="23"/>
  <c r="AK58" i="23"/>
  <c r="AJ58" i="23"/>
  <c r="AI58" i="23"/>
  <c r="AH58" i="23"/>
  <c r="AG58" i="23"/>
  <c r="AF58" i="23"/>
  <c r="AE58" i="23"/>
  <c r="AD58" i="23"/>
  <c r="AC58" i="23"/>
  <c r="AB58" i="23"/>
  <c r="AA58" i="23"/>
  <c r="Z58" i="23"/>
  <c r="Y58" i="23"/>
  <c r="X58" i="23"/>
  <c r="W58" i="23"/>
  <c r="V58" i="23"/>
  <c r="U58" i="23"/>
  <c r="T58" i="23"/>
  <c r="S58" i="23"/>
  <c r="AW56" i="23"/>
  <c r="AV56" i="23"/>
  <c r="AU56" i="23"/>
  <c r="AT56" i="23"/>
  <c r="AS56" i="23"/>
  <c r="AR56" i="23"/>
  <c r="AQ56" i="23"/>
  <c r="AP56" i="23"/>
  <c r="AO56" i="23"/>
  <c r="AN56" i="23"/>
  <c r="AM56" i="23"/>
  <c r="AL56" i="23"/>
  <c r="AK56" i="23"/>
  <c r="AJ56" i="23"/>
  <c r="AI56" i="23"/>
  <c r="AH56" i="23"/>
  <c r="AG56" i="23"/>
  <c r="AF56" i="23"/>
  <c r="AE56" i="23"/>
  <c r="AD56" i="23"/>
  <c r="AC56" i="23"/>
  <c r="AB56" i="23"/>
  <c r="AA56" i="23"/>
  <c r="Z56" i="23"/>
  <c r="Y56" i="23"/>
  <c r="X56" i="23"/>
  <c r="W56" i="23"/>
  <c r="V56" i="23"/>
  <c r="U56" i="23"/>
  <c r="T56" i="23"/>
  <c r="S56" i="23"/>
  <c r="F56" i="23"/>
  <c r="AW55" i="23"/>
  <c r="AV55" i="23"/>
  <c r="AU55" i="23"/>
  <c r="AT55" i="23"/>
  <c r="AS55" i="23"/>
  <c r="AR55" i="23"/>
  <c r="AQ55" i="23"/>
  <c r="AP55" i="23"/>
  <c r="AO55" i="23"/>
  <c r="AN55" i="23"/>
  <c r="AM55" i="23"/>
  <c r="AL55" i="23"/>
  <c r="AK55" i="23"/>
  <c r="AJ55" i="23"/>
  <c r="AI55" i="23"/>
  <c r="AH55" i="23"/>
  <c r="AG55" i="23"/>
  <c r="AF55" i="23"/>
  <c r="AE55" i="23"/>
  <c r="AD55" i="23"/>
  <c r="AC55" i="23"/>
  <c r="AB55" i="23"/>
  <c r="AA55" i="23"/>
  <c r="Z55" i="23"/>
  <c r="Y55" i="23"/>
  <c r="X55" i="23"/>
  <c r="W55" i="23"/>
  <c r="V55" i="23"/>
  <c r="U55" i="23"/>
  <c r="T55" i="23"/>
  <c r="S55" i="23"/>
  <c r="AW53" i="23"/>
  <c r="AV53" i="23"/>
  <c r="AU53" i="23"/>
  <c r="AT53" i="23"/>
  <c r="AS53" i="23"/>
  <c r="AR53" i="23"/>
  <c r="AQ53" i="23"/>
  <c r="AP53" i="23"/>
  <c r="AO53" i="23"/>
  <c r="AN53" i="23"/>
  <c r="AM53" i="23"/>
  <c r="AL53" i="23"/>
  <c r="AK53" i="23"/>
  <c r="AJ53" i="23"/>
  <c r="AI53" i="23"/>
  <c r="AH53" i="23"/>
  <c r="AG53" i="23"/>
  <c r="AF53" i="23"/>
  <c r="AE53" i="23"/>
  <c r="AD53" i="23"/>
  <c r="AC53" i="23"/>
  <c r="AB53" i="23"/>
  <c r="AA53" i="23"/>
  <c r="Z53" i="23"/>
  <c r="Y53" i="23"/>
  <c r="X53" i="23"/>
  <c r="W53" i="23"/>
  <c r="V53" i="23"/>
  <c r="U53" i="23"/>
  <c r="T53" i="23"/>
  <c r="S53" i="23"/>
  <c r="F53" i="23"/>
  <c r="AW52" i="23"/>
  <c r="AV52" i="23"/>
  <c r="AU52" i="23"/>
  <c r="AT52" i="23"/>
  <c r="AS52" i="23"/>
  <c r="AR52" i="23"/>
  <c r="AQ52" i="23"/>
  <c r="AP52" i="23"/>
  <c r="AO52" i="23"/>
  <c r="AN52" i="23"/>
  <c r="AM52" i="23"/>
  <c r="AL52" i="23"/>
  <c r="AK52" i="23"/>
  <c r="AJ52" i="23"/>
  <c r="AI52" i="23"/>
  <c r="AH52" i="23"/>
  <c r="AG52" i="23"/>
  <c r="AF52" i="23"/>
  <c r="AE52" i="23"/>
  <c r="AD52" i="23"/>
  <c r="AC52" i="23"/>
  <c r="AB52" i="23"/>
  <c r="AA52" i="23"/>
  <c r="Z52" i="23"/>
  <c r="Y52" i="23"/>
  <c r="X52" i="23"/>
  <c r="W52" i="23"/>
  <c r="V52" i="23"/>
  <c r="U52" i="23"/>
  <c r="T52" i="23"/>
  <c r="S52"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U50" i="23"/>
  <c r="T50" i="23"/>
  <c r="S50" i="23"/>
  <c r="F50" i="23"/>
  <c r="AW49" i="23"/>
  <c r="AV49" i="23"/>
  <c r="AU49" i="23"/>
  <c r="AT49" i="23"/>
  <c r="AS49" i="23"/>
  <c r="AR49" i="23"/>
  <c r="AQ49" i="23"/>
  <c r="AP49" i="23"/>
  <c r="AO49" i="23"/>
  <c r="AN49" i="23"/>
  <c r="AM49" i="23"/>
  <c r="AL49" i="23"/>
  <c r="AK49" i="23"/>
  <c r="AJ49" i="23"/>
  <c r="AI49" i="23"/>
  <c r="AH49" i="23"/>
  <c r="AG49" i="23"/>
  <c r="AF49" i="23"/>
  <c r="AE49" i="23"/>
  <c r="AD49" i="23"/>
  <c r="AC49" i="23"/>
  <c r="AB49" i="23"/>
  <c r="AA49" i="23"/>
  <c r="Z49" i="23"/>
  <c r="Y49" i="23"/>
  <c r="X49" i="23"/>
  <c r="W49" i="23"/>
  <c r="V49" i="23"/>
  <c r="U49" i="23"/>
  <c r="T49" i="23"/>
  <c r="S49" i="23"/>
  <c r="AX49" i="23" s="1"/>
  <c r="AZ49" i="23" s="1"/>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F47" i="23"/>
  <c r="AW46" i="23"/>
  <c r="AV46" i="23"/>
  <c r="AU46" i="23"/>
  <c r="AT46" i="23"/>
  <c r="AS46" i="23"/>
  <c r="AR46" i="23"/>
  <c r="AQ46" i="23"/>
  <c r="AP46" i="23"/>
  <c r="AO46" i="23"/>
  <c r="AN46" i="23"/>
  <c r="AM46" i="23"/>
  <c r="AL46" i="23"/>
  <c r="AK46" i="23"/>
  <c r="AJ46" i="23"/>
  <c r="AI46" i="23"/>
  <c r="AH46" i="23"/>
  <c r="AG46" i="23"/>
  <c r="AF46" i="23"/>
  <c r="AE46" i="23"/>
  <c r="AD46" i="23"/>
  <c r="AC46" i="23"/>
  <c r="AB46" i="23"/>
  <c r="AA46" i="23"/>
  <c r="Z46" i="23"/>
  <c r="Y46" i="23"/>
  <c r="X46" i="23"/>
  <c r="W46" i="23"/>
  <c r="V46" i="23"/>
  <c r="U46" i="23"/>
  <c r="T46" i="23"/>
  <c r="S46"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U44" i="23"/>
  <c r="T44" i="23"/>
  <c r="S44" i="23"/>
  <c r="F44" i="23"/>
  <c r="AW43" i="23"/>
  <c r="AV43" i="23"/>
  <c r="AU43" i="23"/>
  <c r="AT43" i="23"/>
  <c r="AS43" i="23"/>
  <c r="AR43" i="23"/>
  <c r="AQ43" i="23"/>
  <c r="AP43" i="23"/>
  <c r="AO43" i="23"/>
  <c r="AN43" i="23"/>
  <c r="AM43" i="23"/>
  <c r="AL43" i="23"/>
  <c r="AK43" i="23"/>
  <c r="AJ43" i="23"/>
  <c r="AI43" i="23"/>
  <c r="AH43" i="23"/>
  <c r="AG43" i="23"/>
  <c r="AF43" i="23"/>
  <c r="AE43" i="23"/>
  <c r="AD43" i="23"/>
  <c r="AC43" i="23"/>
  <c r="AB43" i="23"/>
  <c r="AA43" i="23"/>
  <c r="Z43" i="23"/>
  <c r="Y43" i="23"/>
  <c r="X43" i="23"/>
  <c r="W43" i="23"/>
  <c r="V43" i="23"/>
  <c r="U43" i="23"/>
  <c r="T43" i="23"/>
  <c r="S43" i="23"/>
  <c r="AW41" i="23"/>
  <c r="AV41" i="23"/>
  <c r="AU41" i="23"/>
  <c r="AT41" i="23"/>
  <c r="AS41" i="23"/>
  <c r="AR41" i="23"/>
  <c r="AQ41" i="23"/>
  <c r="AP41" i="23"/>
  <c r="AO41" i="23"/>
  <c r="AN41" i="23"/>
  <c r="AM41" i="23"/>
  <c r="AL41" i="23"/>
  <c r="AK41" i="23"/>
  <c r="AJ41" i="23"/>
  <c r="AI41" i="23"/>
  <c r="AH41" i="23"/>
  <c r="AG41" i="23"/>
  <c r="AF41" i="23"/>
  <c r="AE41" i="23"/>
  <c r="AD41" i="23"/>
  <c r="AC41" i="23"/>
  <c r="AB41" i="23"/>
  <c r="AA41" i="23"/>
  <c r="Z41" i="23"/>
  <c r="Y41" i="23"/>
  <c r="X41" i="23"/>
  <c r="W41" i="23"/>
  <c r="V41" i="23"/>
  <c r="U41" i="23"/>
  <c r="T41" i="23"/>
  <c r="S41" i="23"/>
  <c r="F41" i="23"/>
  <c r="AW40" i="23"/>
  <c r="AV40" i="23"/>
  <c r="AU40" i="23"/>
  <c r="AT40" i="23"/>
  <c r="AS40" i="23"/>
  <c r="AR40" i="23"/>
  <c r="AQ40" i="23"/>
  <c r="AP40" i="23"/>
  <c r="AO40" i="23"/>
  <c r="AN40" i="23"/>
  <c r="AM40" i="23"/>
  <c r="AL40" i="23"/>
  <c r="AK40" i="23"/>
  <c r="AJ40" i="23"/>
  <c r="AI40" i="23"/>
  <c r="AH40" i="23"/>
  <c r="AG40" i="23"/>
  <c r="AF40" i="23"/>
  <c r="AE40" i="23"/>
  <c r="AD40" i="23"/>
  <c r="AC40" i="23"/>
  <c r="AB40" i="23"/>
  <c r="AA40" i="23"/>
  <c r="Z40" i="23"/>
  <c r="Y40" i="23"/>
  <c r="X40" i="23"/>
  <c r="W40" i="23"/>
  <c r="V40" i="23"/>
  <c r="U40" i="23"/>
  <c r="T40" i="23"/>
  <c r="S40"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F38" i="23"/>
  <c r="AW37" i="23"/>
  <c r="AV37" i="23"/>
  <c r="AU37" i="23"/>
  <c r="AT37" i="23"/>
  <c r="AS37" i="23"/>
  <c r="AR37" i="23"/>
  <c r="AQ37" i="23"/>
  <c r="AP37" i="23"/>
  <c r="AO37" i="23"/>
  <c r="AN37" i="23"/>
  <c r="AM37" i="23"/>
  <c r="AL37" i="23"/>
  <c r="AK37" i="23"/>
  <c r="AJ37" i="23"/>
  <c r="AI37" i="23"/>
  <c r="AH37" i="23"/>
  <c r="AG37" i="23"/>
  <c r="AF37" i="23"/>
  <c r="AE37" i="23"/>
  <c r="AD37" i="23"/>
  <c r="AC37" i="23"/>
  <c r="AB37" i="23"/>
  <c r="AA37" i="23"/>
  <c r="Z37" i="23"/>
  <c r="Y37" i="23"/>
  <c r="X37" i="23"/>
  <c r="W37" i="23"/>
  <c r="V37" i="23"/>
  <c r="U37" i="23"/>
  <c r="T37" i="23"/>
  <c r="S37"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F35" i="23"/>
  <c r="AW34" i="23"/>
  <c r="AV34" i="23"/>
  <c r="AU34" i="23"/>
  <c r="AT34" i="23"/>
  <c r="AS34" i="23"/>
  <c r="AR34" i="23"/>
  <c r="AQ34" i="23"/>
  <c r="AP34" i="23"/>
  <c r="AO34" i="23"/>
  <c r="AN34" i="23"/>
  <c r="AM34" i="23"/>
  <c r="AL34" i="23"/>
  <c r="AK34" i="23"/>
  <c r="AJ34" i="23"/>
  <c r="AI34" i="23"/>
  <c r="AH34" i="23"/>
  <c r="AG34" i="23"/>
  <c r="AF34" i="23"/>
  <c r="AE34" i="23"/>
  <c r="AD34" i="23"/>
  <c r="AC34" i="23"/>
  <c r="AB34" i="23"/>
  <c r="AA34" i="23"/>
  <c r="Z34" i="23"/>
  <c r="Y34" i="23"/>
  <c r="X34" i="23"/>
  <c r="W34" i="23"/>
  <c r="V34" i="23"/>
  <c r="U34" i="23"/>
  <c r="T34" i="23"/>
  <c r="S34"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X32" i="23"/>
  <c r="W32" i="23"/>
  <c r="V32" i="23"/>
  <c r="U32" i="23"/>
  <c r="T32" i="23"/>
  <c r="S32" i="23"/>
  <c r="F32" i="23"/>
  <c r="AW31" i="23"/>
  <c r="AV31" i="23"/>
  <c r="AU31" i="23"/>
  <c r="AT31" i="23"/>
  <c r="AS31" i="23"/>
  <c r="AR31" i="23"/>
  <c r="AQ31" i="23"/>
  <c r="AP31" i="23"/>
  <c r="AO31" i="23"/>
  <c r="AN31" i="23"/>
  <c r="AM31" i="23"/>
  <c r="AL31" i="23"/>
  <c r="AK31" i="23"/>
  <c r="AJ31" i="23"/>
  <c r="AI31" i="23"/>
  <c r="AH31" i="23"/>
  <c r="AG31" i="23"/>
  <c r="AF31" i="23"/>
  <c r="AE31" i="23"/>
  <c r="AD31" i="23"/>
  <c r="AC31" i="23"/>
  <c r="AB31" i="23"/>
  <c r="AA31" i="23"/>
  <c r="Z31" i="23"/>
  <c r="Y31" i="23"/>
  <c r="X31" i="23"/>
  <c r="W31" i="23"/>
  <c r="V31" i="23"/>
  <c r="U31" i="23"/>
  <c r="T31" i="23"/>
  <c r="S31"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F29" i="23"/>
  <c r="AW28" i="23"/>
  <c r="AV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X28" i="23"/>
  <c r="W28" i="23"/>
  <c r="V28" i="23"/>
  <c r="U28" i="23"/>
  <c r="T28" i="23"/>
  <c r="S28"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T26" i="23"/>
  <c r="S26" i="23"/>
  <c r="F26" i="23"/>
  <c r="AW25" i="23"/>
  <c r="AV25" i="23"/>
  <c r="AU25" i="23"/>
  <c r="AT25" i="23"/>
  <c r="AS25" i="23"/>
  <c r="AR25" i="23"/>
  <c r="AQ25" i="23"/>
  <c r="AP25" i="23"/>
  <c r="AO25" i="23"/>
  <c r="AN25" i="23"/>
  <c r="AM25" i="23"/>
  <c r="AL25" i="23"/>
  <c r="AK25" i="23"/>
  <c r="AJ25" i="23"/>
  <c r="AI25" i="23"/>
  <c r="AH25" i="23"/>
  <c r="AG25" i="23"/>
  <c r="AF25" i="23"/>
  <c r="AE25" i="23"/>
  <c r="AD25" i="23"/>
  <c r="AC25" i="23"/>
  <c r="AB25" i="23"/>
  <c r="AA25" i="23"/>
  <c r="Z25" i="23"/>
  <c r="Y25" i="23"/>
  <c r="X25" i="23"/>
  <c r="W25" i="23"/>
  <c r="V25" i="23"/>
  <c r="U25" i="23"/>
  <c r="T25" i="23"/>
  <c r="S25" i="23"/>
  <c r="B24" i="23"/>
  <c r="B27" i="23" s="1"/>
  <c r="B30" i="23" s="1"/>
  <c r="B33" i="23" s="1"/>
  <c r="B36" i="23" s="1"/>
  <c r="B39" i="23" s="1"/>
  <c r="B42" i="23" s="1"/>
  <c r="B45" i="23" s="1"/>
  <c r="B48" i="23" s="1"/>
  <c r="B51" i="23" s="1"/>
  <c r="B54" i="23" s="1"/>
  <c r="B57" i="23" s="1"/>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AT66"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X22" i="23"/>
  <c r="W22" i="23"/>
  <c r="V22" i="23"/>
  <c r="U22" i="23"/>
  <c r="T22" i="23"/>
  <c r="S22" i="23"/>
  <c r="AQ19" i="23"/>
  <c r="AQ20" i="23" s="1"/>
  <c r="AM19" i="23"/>
  <c r="AM20" i="23" s="1"/>
  <c r="S19" i="23"/>
  <c r="S20" i="23" s="1"/>
  <c r="AW18" i="23"/>
  <c r="AW19" i="23" s="1"/>
  <c r="AW20" i="23" s="1"/>
  <c r="AV18" i="23"/>
  <c r="AV19" i="23" s="1"/>
  <c r="AV20" i="23" s="1"/>
  <c r="AU18" i="23"/>
  <c r="AU19" i="23" s="1"/>
  <c r="AU20" i="23" s="1"/>
  <c r="AX16" i="23"/>
  <c r="BC13" i="23"/>
  <c r="AC2" i="23"/>
  <c r="AT19" i="23" s="1"/>
  <c r="AT20" i="23" s="1"/>
  <c r="AX23" i="23" l="1"/>
  <c r="AZ23" i="23" s="1"/>
  <c r="AX26" i="23"/>
  <c r="AZ26" i="23" s="1"/>
  <c r="AX50" i="23"/>
  <c r="AZ50" i="23" s="1"/>
  <c r="W19" i="23"/>
  <c r="W20" i="23" s="1"/>
  <c r="BB7" i="23"/>
  <c r="AA19" i="23"/>
  <c r="AA20" i="23" s="1"/>
  <c r="AX43" i="23"/>
  <c r="AZ43" i="23" s="1"/>
  <c r="AX44" i="23"/>
  <c r="AZ44" i="23" s="1"/>
  <c r="U10" i="24"/>
  <c r="U18" i="24"/>
  <c r="AX22" i="23"/>
  <c r="AZ22" i="23" s="1"/>
  <c r="AX25" i="23"/>
  <c r="AZ25" i="23" s="1"/>
  <c r="AE19" i="23"/>
  <c r="AE20" i="23" s="1"/>
  <c r="AI19" i="23"/>
  <c r="AI20" i="23" s="1"/>
  <c r="AX37" i="23"/>
  <c r="AZ37" i="23" s="1"/>
  <c r="AX38" i="23"/>
  <c r="AZ38" i="23" s="1"/>
  <c r="AX31" i="23"/>
  <c r="AZ31" i="23" s="1"/>
  <c r="AX32" i="23"/>
  <c r="AZ32" i="23" s="1"/>
  <c r="AX55" i="23"/>
  <c r="AZ55" i="23" s="1"/>
  <c r="AX56" i="23"/>
  <c r="AZ56" i="23" s="1"/>
  <c r="U6" i="24"/>
  <c r="U14" i="24"/>
  <c r="U22" i="24"/>
  <c r="AP66" i="23"/>
  <c r="T61" i="23"/>
  <c r="X61" i="23"/>
  <c r="AB61" i="23"/>
  <c r="AF61" i="23"/>
  <c r="AJ61" i="23"/>
  <c r="AN61" i="23"/>
  <c r="AR61" i="23"/>
  <c r="AV61" i="23"/>
  <c r="S62" i="23"/>
  <c r="W62" i="23"/>
  <c r="AA62" i="23"/>
  <c r="AE62" i="23"/>
  <c r="AI62" i="23"/>
  <c r="AM62" i="23"/>
  <c r="AQ62" i="23"/>
  <c r="AV62" i="23"/>
  <c r="W63" i="23"/>
  <c r="AE63" i="23"/>
  <c r="AM63" i="23"/>
  <c r="AU63" i="23"/>
  <c r="X64" i="23"/>
  <c r="AF64" i="23"/>
  <c r="AN64" i="23"/>
  <c r="AV64" i="23"/>
  <c r="Y65" i="23"/>
  <c r="AG65" i="23"/>
  <c r="AO65" i="23"/>
  <c r="AW65" i="23"/>
  <c r="Z66" i="23"/>
  <c r="AH66" i="23"/>
  <c r="U19" i="23"/>
  <c r="U20" i="23" s="1"/>
  <c r="Y19" i="23"/>
  <c r="Y20" i="23" s="1"/>
  <c r="AC19" i="23"/>
  <c r="AC20" i="23" s="1"/>
  <c r="AG19" i="23"/>
  <c r="AG20" i="23" s="1"/>
  <c r="AK19" i="23"/>
  <c r="AK20" i="23" s="1"/>
  <c r="AO19" i="23"/>
  <c r="AO20" i="23" s="1"/>
  <c r="AS19" i="23"/>
  <c r="AS20" i="23" s="1"/>
  <c r="V61" i="23"/>
  <c r="Z61" i="23"/>
  <c r="AD61" i="23"/>
  <c r="AH61" i="23"/>
  <c r="AL61" i="23"/>
  <c r="AP61" i="23"/>
  <c r="AT61" i="23"/>
  <c r="AX61" i="23"/>
  <c r="AZ61" i="23" s="1"/>
  <c r="U62" i="23"/>
  <c r="Y62" i="23"/>
  <c r="AC62" i="23"/>
  <c r="AG62" i="23"/>
  <c r="AK62" i="23"/>
  <c r="AO62" i="23"/>
  <c r="AS62" i="23"/>
  <c r="S63" i="23"/>
  <c r="AA63" i="23"/>
  <c r="AI63" i="23"/>
  <c r="AQ63" i="23"/>
  <c r="T64" i="23"/>
  <c r="AB64" i="23"/>
  <c r="AJ64" i="23"/>
  <c r="AR64" i="23"/>
  <c r="U65" i="23"/>
  <c r="AC65" i="23"/>
  <c r="AK65" i="23"/>
  <c r="AS65" i="23"/>
  <c r="V66" i="23"/>
  <c r="AD66" i="23"/>
  <c r="AL66" i="23"/>
  <c r="U7" i="24"/>
  <c r="U9" i="24"/>
  <c r="U11" i="24"/>
  <c r="U13" i="24"/>
  <c r="U15" i="24"/>
  <c r="U17" i="24"/>
  <c r="U19" i="24"/>
  <c r="U21" i="24"/>
  <c r="U23" i="24"/>
  <c r="U25" i="24"/>
  <c r="AX28" i="23"/>
  <c r="AZ28" i="23" s="1"/>
  <c r="AX29" i="23"/>
  <c r="AZ29" i="23" s="1"/>
  <c r="AX34" i="23"/>
  <c r="AZ34" i="23" s="1"/>
  <c r="AX35" i="23"/>
  <c r="AZ35" i="23" s="1"/>
  <c r="AX40" i="23"/>
  <c r="AZ40" i="23" s="1"/>
  <c r="AX41" i="23"/>
  <c r="AZ41" i="23" s="1"/>
  <c r="AX46" i="23"/>
  <c r="AZ46" i="23" s="1"/>
  <c r="AX47" i="23"/>
  <c r="AZ47" i="23" s="1"/>
  <c r="AX52" i="23"/>
  <c r="AZ52" i="23" s="1"/>
  <c r="AX53" i="23"/>
  <c r="AZ53" i="23" s="1"/>
  <c r="AX58" i="23"/>
  <c r="AZ58" i="23" s="1"/>
  <c r="AX59" i="23"/>
  <c r="AZ59" i="23" s="1"/>
  <c r="T19" i="23"/>
  <c r="T20" i="23" s="1"/>
  <c r="V19" i="23"/>
  <c r="V20" i="23" s="1"/>
  <c r="X19" i="23"/>
  <c r="X20" i="23" s="1"/>
  <c r="Z19" i="23"/>
  <c r="Z20" i="23" s="1"/>
  <c r="AB19" i="23"/>
  <c r="AB20" i="23" s="1"/>
  <c r="AD19" i="23"/>
  <c r="AD20" i="23" s="1"/>
  <c r="AF19" i="23"/>
  <c r="AF20" i="23" s="1"/>
  <c r="AH19" i="23"/>
  <c r="AH20" i="23" s="1"/>
  <c r="AJ19" i="23"/>
  <c r="AJ20" i="23" s="1"/>
  <c r="AL19" i="23"/>
  <c r="AL20" i="23" s="1"/>
  <c r="AN19" i="23"/>
  <c r="AN20" i="23" s="1"/>
  <c r="AP19" i="23"/>
  <c r="AP20" i="23" s="1"/>
  <c r="AR19" i="23"/>
  <c r="AR20" i="23" s="1"/>
  <c r="AW66" i="23"/>
  <c r="AU66" i="23"/>
  <c r="AS66" i="23"/>
  <c r="AQ66" i="23"/>
  <c r="AO66" i="23"/>
  <c r="AM66" i="23"/>
  <c r="AK66" i="23"/>
  <c r="AI66" i="23"/>
  <c r="AG66" i="23"/>
  <c r="AE66" i="23"/>
  <c r="AC66" i="23"/>
  <c r="AA66" i="23"/>
  <c r="Y66" i="23"/>
  <c r="W66" i="23"/>
  <c r="U66" i="23"/>
  <c r="S66" i="23"/>
  <c r="AV65" i="23"/>
  <c r="AT65" i="23"/>
  <c r="AR65" i="23"/>
  <c r="AP65" i="23"/>
  <c r="AN65" i="23"/>
  <c r="AL65" i="23"/>
  <c r="AJ65" i="23"/>
  <c r="AH65" i="23"/>
  <c r="AF65" i="23"/>
  <c r="AD65" i="23"/>
  <c r="AB65" i="23"/>
  <c r="Z65" i="23"/>
  <c r="X65" i="23"/>
  <c r="V65" i="23"/>
  <c r="T65" i="23"/>
  <c r="AW64" i="23"/>
  <c r="AU64" i="23"/>
  <c r="AS64" i="23"/>
  <c r="AQ64" i="23"/>
  <c r="AO64" i="23"/>
  <c r="AM64" i="23"/>
  <c r="AK64" i="23"/>
  <c r="AI64" i="23"/>
  <c r="AG64" i="23"/>
  <c r="AE64" i="23"/>
  <c r="AC64" i="23"/>
  <c r="AA64" i="23"/>
  <c r="Y64" i="23"/>
  <c r="W64" i="23"/>
  <c r="U64" i="23"/>
  <c r="S64" i="23"/>
  <c r="AV63" i="23"/>
  <c r="AT63" i="23"/>
  <c r="AR63" i="23"/>
  <c r="AP63" i="23"/>
  <c r="AN63" i="23"/>
  <c r="AL63" i="23"/>
  <c r="AJ63" i="23"/>
  <c r="AH63" i="23"/>
  <c r="AF63" i="23"/>
  <c r="AD63" i="23"/>
  <c r="AB63" i="23"/>
  <c r="Z63" i="23"/>
  <c r="X63" i="23"/>
  <c r="V63" i="23"/>
  <c r="T63" i="23"/>
  <c r="AW62" i="23"/>
  <c r="AU62" i="23"/>
  <c r="S61" i="23"/>
  <c r="U61" i="23"/>
  <c r="W61" i="23"/>
  <c r="Y61" i="23"/>
  <c r="AA61" i="23"/>
  <c r="AC61" i="23"/>
  <c r="AE61" i="23"/>
  <c r="AG61" i="23"/>
  <c r="AI61" i="23"/>
  <c r="AK61" i="23"/>
  <c r="AM61" i="23"/>
  <c r="AO61" i="23"/>
  <c r="AQ61" i="23"/>
  <c r="AS61" i="23"/>
  <c r="AU61" i="23"/>
  <c r="AW61" i="23"/>
  <c r="T62" i="23"/>
  <c r="V62" i="23"/>
  <c r="X62" i="23"/>
  <c r="Z62" i="23"/>
  <c r="AB62" i="23"/>
  <c r="AD62" i="23"/>
  <c r="AF62" i="23"/>
  <c r="AH62" i="23"/>
  <c r="AJ62" i="23"/>
  <c r="AL62" i="23"/>
  <c r="AN62" i="23"/>
  <c r="AP62" i="23"/>
  <c r="AR62" i="23"/>
  <c r="AT62" i="23"/>
  <c r="AX62" i="23"/>
  <c r="AZ62" i="23" s="1"/>
  <c r="U63" i="23"/>
  <c r="Y63" i="23"/>
  <c r="AC63" i="23"/>
  <c r="AG63" i="23"/>
  <c r="AK63" i="23"/>
  <c r="AO63" i="23"/>
  <c r="AS63" i="23"/>
  <c r="AW63" i="23"/>
  <c r="V64" i="23"/>
  <c r="Z64" i="23"/>
  <c r="AD64" i="23"/>
  <c r="AH64" i="23"/>
  <c r="AL64" i="23"/>
  <c r="AP64" i="23"/>
  <c r="AT64" i="23"/>
  <c r="S65" i="23"/>
  <c r="W65" i="23"/>
  <c r="AA65" i="23"/>
  <c r="AE65" i="23"/>
  <c r="AI65" i="23"/>
  <c r="AM65" i="23"/>
  <c r="AQ65" i="23"/>
  <c r="AU65" i="23"/>
  <c r="T66" i="23"/>
  <c r="X66" i="23"/>
  <c r="AB66" i="23"/>
  <c r="AF66" i="23"/>
  <c r="AJ66" i="23"/>
  <c r="AN66" i="23"/>
  <c r="AR66" i="23"/>
  <c r="AV66" i="23"/>
</calcChain>
</file>

<file path=xl/sharedStrings.xml><?xml version="1.0" encoding="utf-8"?>
<sst xmlns="http://schemas.openxmlformats.org/spreadsheetml/2006/main" count="1096" uniqueCount="433">
  <si>
    <t>従業者の資格証の写し</t>
    <rPh sb="0" eb="3">
      <t>ジュウギョウシャ</t>
    </rPh>
    <rPh sb="4" eb="6">
      <t>シカク</t>
    </rPh>
    <rPh sb="6" eb="7">
      <t>ショウ</t>
    </rPh>
    <rPh sb="8" eb="9">
      <t>ウツ</t>
    </rPh>
    <phoneticPr fontId="2"/>
  </si>
  <si>
    <t>添付書類</t>
    <rPh sb="0" eb="2">
      <t>テンプ</t>
    </rPh>
    <rPh sb="2" eb="4">
      <t>ショルイ</t>
    </rPh>
    <phoneticPr fontId="2"/>
  </si>
  <si>
    <t>申請様式</t>
    <rPh sb="0" eb="2">
      <t>シンセイ</t>
    </rPh>
    <rPh sb="2" eb="4">
      <t>ヨウシキ</t>
    </rPh>
    <phoneticPr fontId="2"/>
  </si>
  <si>
    <t>様式</t>
    <rPh sb="0" eb="2">
      <t>ヨウシキ</t>
    </rPh>
    <phoneticPr fontId="2"/>
  </si>
  <si>
    <t>提出書類</t>
    <rPh sb="0" eb="2">
      <t>テイシュツ</t>
    </rPh>
    <rPh sb="2" eb="4">
      <t>ショルイ</t>
    </rPh>
    <phoneticPr fontId="2"/>
  </si>
  <si>
    <t>別添</t>
    <rPh sb="0" eb="2">
      <t>ベッテン</t>
    </rPh>
    <phoneticPr fontId="2"/>
  </si>
  <si>
    <t>介護保険事業所番号</t>
    <rPh sb="6" eb="7">
      <t>ショ</t>
    </rPh>
    <phoneticPr fontId="8"/>
  </si>
  <si>
    <t>代表者の住所</t>
  </si>
  <si>
    <t>職名</t>
    <rPh sb="0" eb="2">
      <t>ショクメイ</t>
    </rPh>
    <phoneticPr fontId="8"/>
  </si>
  <si>
    <t>ＦＡＸ番号</t>
  </si>
  <si>
    <t>電話番号</t>
  </si>
  <si>
    <t>連絡先</t>
    <rPh sb="0" eb="3">
      <t>レンラクサキ</t>
    </rPh>
    <phoneticPr fontId="8"/>
  </si>
  <si>
    <t>日</t>
  </si>
  <si>
    <t>月</t>
  </si>
  <si>
    <t>年</t>
  </si>
  <si>
    <t>生活相談員</t>
    <rPh sb="0" eb="2">
      <t>セイカツ</t>
    </rPh>
    <rPh sb="2" eb="5">
      <t>ソウダンイン</t>
    </rPh>
    <phoneticPr fontId="8"/>
  </si>
  <si>
    <t>単位</t>
    <rPh sb="0" eb="2">
      <t>タンイ</t>
    </rPh>
    <phoneticPr fontId="2"/>
  </si>
  <si>
    <t>事業所名</t>
    <rPh sb="0" eb="3">
      <t>ジギョウショ</t>
    </rPh>
    <rPh sb="3" eb="4">
      <t>メイ</t>
    </rPh>
    <phoneticPr fontId="8"/>
  </si>
  <si>
    <t>生活相談員</t>
    <rPh sb="0" eb="2">
      <t>セイカツ</t>
    </rPh>
    <rPh sb="2" eb="5">
      <t>ソウダンイン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</si>
  <si>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</si>
  <si>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</si>
  <si>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申請者</t>
    <rPh sb="0" eb="3">
      <t>シンセイシャ</t>
    </rPh>
    <phoneticPr fontId="8"/>
  </si>
  <si>
    <t>付表２</t>
    <rPh sb="0" eb="2">
      <t>フヒョウ</t>
    </rPh>
    <phoneticPr fontId="2"/>
  </si>
  <si>
    <t>　第１号様式（第２条関係）</t>
    <rPh sb="1" eb="2">
      <t>ダイ</t>
    </rPh>
    <rPh sb="3" eb="4">
      <t>ゴウ</t>
    </rPh>
    <rPh sb="4" eb="6">
      <t>ヨウシキ</t>
    </rPh>
    <rPh sb="7" eb="8">
      <t>ダイ</t>
    </rPh>
    <rPh sb="9" eb="10">
      <t>ジョウ</t>
    </rPh>
    <rPh sb="10" eb="12">
      <t>カンケイ</t>
    </rPh>
    <phoneticPr fontId="3"/>
  </si>
  <si>
    <t>提出担当者</t>
    <rPh sb="0" eb="2">
      <t>テイシュツ</t>
    </rPh>
    <rPh sb="2" eb="5">
      <t>タントウシャ</t>
    </rPh>
    <phoneticPr fontId="3"/>
  </si>
  <si>
    <t>連絡先</t>
    <rPh sb="0" eb="3">
      <t>レンラクサキ</t>
    </rPh>
    <phoneticPr fontId="3"/>
  </si>
  <si>
    <t>TEL</t>
    <phoneticPr fontId="3"/>
  </si>
  <si>
    <t>FAX</t>
    <phoneticPr fontId="3"/>
  </si>
  <si>
    <t>氏名</t>
    <rPh sb="0" eb="2">
      <t>シメイ</t>
    </rPh>
    <phoneticPr fontId="3"/>
  </si>
  <si>
    <t>訪問介護従前相当サービス事業所等　指定申請書</t>
    <rPh sb="0" eb="2">
      <t>ホウモン</t>
    </rPh>
    <rPh sb="2" eb="4">
      <t>カイゴ</t>
    </rPh>
    <rPh sb="4" eb="6">
      <t>ジュウゼン</t>
    </rPh>
    <rPh sb="6" eb="8">
      <t>ソウトウ</t>
    </rPh>
    <rPh sb="12" eb="15">
      <t>ジギョウショ</t>
    </rPh>
    <rPh sb="15" eb="16">
      <t>トウ</t>
    </rPh>
    <rPh sb="17" eb="19">
      <t>シテイ</t>
    </rPh>
    <phoneticPr fontId="3"/>
  </si>
  <si>
    <t>　（宛先）綾瀬市長</t>
    <rPh sb="2" eb="4">
      <t>アテサキ</t>
    </rPh>
    <rPh sb="5" eb="7">
      <t>アヤセ</t>
    </rPh>
    <rPh sb="7" eb="9">
      <t>シチョウ</t>
    </rPh>
    <phoneticPr fontId="8"/>
  </si>
  <si>
    <t>住　所</t>
    <rPh sb="0" eb="1">
      <t>ジュウ</t>
    </rPh>
    <rPh sb="2" eb="3">
      <t>トコロ</t>
    </rPh>
    <phoneticPr fontId="3"/>
  </si>
  <si>
    <t>申請者</t>
    <phoneticPr fontId="8"/>
  </si>
  <si>
    <t>氏　名</t>
    <rPh sb="0" eb="1">
      <t>シ</t>
    </rPh>
    <rPh sb="2" eb="3">
      <t>メイ</t>
    </rPh>
    <phoneticPr fontId="3"/>
  </si>
  <si>
    <t>法人にあっては、</t>
    <rPh sb="0" eb="2">
      <t>ホウジン</t>
    </rPh>
    <phoneticPr fontId="3"/>
  </si>
  <si>
    <t>名称及び代表者の職・氏名</t>
    <rPh sb="0" eb="2">
      <t>メイショウ</t>
    </rPh>
    <rPh sb="2" eb="3">
      <t>オヨ</t>
    </rPh>
    <rPh sb="4" eb="7">
      <t>ダイヒョウシャ</t>
    </rPh>
    <rPh sb="8" eb="9">
      <t>ショク</t>
    </rPh>
    <rPh sb="10" eb="12">
      <t>シメイ</t>
    </rPh>
    <phoneticPr fontId="3"/>
  </si>
  <si>
    <t>　介護保険法に規定する事業所に係る指定を受けたいので、下記のとおり、関係書類を添えて申請します。</t>
    <rPh sb="1" eb="3">
      <t>カイゴ</t>
    </rPh>
    <rPh sb="3" eb="6">
      <t>ホケンホウ</t>
    </rPh>
    <rPh sb="7" eb="9">
      <t>キテイ</t>
    </rPh>
    <rPh sb="11" eb="14">
      <t>ジギョウショ</t>
    </rPh>
    <rPh sb="15" eb="16">
      <t>カカ</t>
    </rPh>
    <rPh sb="17" eb="19">
      <t>シテイ</t>
    </rPh>
    <rPh sb="20" eb="21">
      <t>ウ</t>
    </rPh>
    <rPh sb="27" eb="29">
      <t>カキ</t>
    </rPh>
    <rPh sb="34" eb="36">
      <t>カンケイ</t>
    </rPh>
    <rPh sb="36" eb="38">
      <t>ショルイ</t>
    </rPh>
    <rPh sb="39" eb="40">
      <t>ソ</t>
    </rPh>
    <rPh sb="42" eb="44">
      <t>シンセイ</t>
    </rPh>
    <phoneticPr fontId="3"/>
  </si>
  <si>
    <t>記</t>
    <rPh sb="0" eb="1">
      <t>キ</t>
    </rPh>
    <phoneticPr fontId="3"/>
  </si>
  <si>
    <t>（フリガナ）</t>
    <phoneticPr fontId="8"/>
  </si>
  <si>
    <t>名　　称</t>
    <rPh sb="0" eb="1">
      <t>メイ</t>
    </rPh>
    <rPh sb="3" eb="4">
      <t>ショウ</t>
    </rPh>
    <phoneticPr fontId="8"/>
  </si>
  <si>
    <t>（郵便番号　</t>
  </si>
  <si>
    <t>－</t>
  </si>
  <si>
    <t>）</t>
  </si>
  <si>
    <t>主たる事務所の</t>
  </si>
  <si>
    <t>都</t>
    <rPh sb="0" eb="1">
      <t>ト</t>
    </rPh>
    <phoneticPr fontId="8"/>
  </si>
  <si>
    <t>道</t>
    <rPh sb="0" eb="1">
      <t>ドウ</t>
    </rPh>
    <phoneticPr fontId="8"/>
  </si>
  <si>
    <t>市</t>
    <rPh sb="0" eb="1">
      <t>シ</t>
    </rPh>
    <phoneticPr fontId="8"/>
  </si>
  <si>
    <t>郡</t>
    <rPh sb="0" eb="1">
      <t>グン</t>
    </rPh>
    <phoneticPr fontId="8"/>
  </si>
  <si>
    <t>所在地</t>
  </si>
  <si>
    <t>府</t>
    <rPh sb="0" eb="1">
      <t>フ</t>
    </rPh>
    <phoneticPr fontId="8"/>
  </si>
  <si>
    <t>県</t>
    <rPh sb="0" eb="1">
      <t>ケン</t>
    </rPh>
    <phoneticPr fontId="8"/>
  </si>
  <si>
    <t>区</t>
    <rPh sb="0" eb="1">
      <t>ク</t>
    </rPh>
    <phoneticPr fontId="8"/>
  </si>
  <si>
    <t>法人の種別</t>
  </si>
  <si>
    <t>法人所轄庁</t>
  </si>
  <si>
    <t>代表者の職・氏名</t>
  </si>
  <si>
    <t>生　年　月　日</t>
    <rPh sb="0" eb="1">
      <t>ショウ</t>
    </rPh>
    <rPh sb="2" eb="3">
      <t>トシ</t>
    </rPh>
    <rPh sb="4" eb="5">
      <t>ツキ</t>
    </rPh>
    <rPh sb="6" eb="7">
      <t>ヒ</t>
    </rPh>
    <phoneticPr fontId="3"/>
  </si>
  <si>
    <t>氏名</t>
    <rPh sb="0" eb="2">
      <t>シメイ</t>
    </rPh>
    <phoneticPr fontId="8"/>
  </si>
  <si>
    <t>指定（許可）を受けようとする事業所・施設の概要</t>
    <rPh sb="0" eb="2">
      <t>シテイ</t>
    </rPh>
    <rPh sb="3" eb="5">
      <t>キョカ</t>
    </rPh>
    <rPh sb="7" eb="8">
      <t>ウ</t>
    </rPh>
    <rPh sb="14" eb="15">
      <t>コト</t>
    </rPh>
    <rPh sb="15" eb="16">
      <t>ギョウ</t>
    </rPh>
    <rPh sb="16" eb="17">
      <t>ショ</t>
    </rPh>
    <rPh sb="18" eb="20">
      <t>シセツ</t>
    </rPh>
    <rPh sb="21" eb="23">
      <t>ガイヨウ</t>
    </rPh>
    <phoneticPr fontId="8"/>
  </si>
  <si>
    <t>事業所（施設）の名称</t>
    <rPh sb="0" eb="3">
      <t>ジギョウショ</t>
    </rPh>
    <rPh sb="4" eb="6">
      <t>シセツ</t>
    </rPh>
    <rPh sb="8" eb="10">
      <t>メイショウ</t>
    </rPh>
    <phoneticPr fontId="8"/>
  </si>
  <si>
    <t>事業所の所在地</t>
    <rPh sb="4" eb="7">
      <t>ショザイチ</t>
    </rPh>
    <phoneticPr fontId="8"/>
  </si>
  <si>
    <t>神奈川県綾瀬市</t>
    <rPh sb="0" eb="3">
      <t>カナガワ</t>
    </rPh>
    <rPh sb="3" eb="4">
      <t>ケン</t>
    </rPh>
    <rPh sb="4" eb="7">
      <t>アヤセシ</t>
    </rPh>
    <phoneticPr fontId="3"/>
  </si>
  <si>
    <t>（施設の開設の場所）</t>
    <rPh sb="1" eb="3">
      <t>シセツ</t>
    </rPh>
    <rPh sb="4" eb="6">
      <t>カイセツ</t>
    </rPh>
    <rPh sb="7" eb="9">
      <t>バショ</t>
    </rPh>
    <phoneticPr fontId="3"/>
  </si>
  <si>
    <t>Ｅメールアドレス</t>
    <phoneticPr fontId="3"/>
  </si>
  <si>
    <t>同一所在地において行う事業等の種類</t>
    <rPh sb="13" eb="14">
      <t>トウ</t>
    </rPh>
    <phoneticPr fontId="3"/>
  </si>
  <si>
    <t>居宅サービス・居宅介護支援・施設</t>
    <rPh sb="0" eb="2">
      <t>キョタク</t>
    </rPh>
    <rPh sb="7" eb="9">
      <t>キョタク</t>
    </rPh>
    <rPh sb="9" eb="11">
      <t>カイゴ</t>
    </rPh>
    <rPh sb="11" eb="13">
      <t>シエン</t>
    </rPh>
    <rPh sb="14" eb="16">
      <t>シセツ</t>
    </rPh>
    <phoneticPr fontId="3"/>
  </si>
  <si>
    <t>申請する事業等の開始予定年月日</t>
    <rPh sb="0" eb="2">
      <t>シンセイ</t>
    </rPh>
    <rPh sb="4" eb="6">
      <t>ジギョウ</t>
    </rPh>
    <rPh sb="6" eb="7">
      <t>トウ</t>
    </rPh>
    <phoneticPr fontId="3"/>
  </si>
  <si>
    <t>既に指定を受けている事業等の
指定年月日</t>
    <rPh sb="0" eb="1">
      <t>スデ</t>
    </rPh>
    <rPh sb="2" eb="4">
      <t>シテイ</t>
    </rPh>
    <rPh sb="5" eb="6">
      <t>ウ</t>
    </rPh>
    <phoneticPr fontId="3"/>
  </si>
  <si>
    <t>訪問介護</t>
  </si>
  <si>
    <t>訪問型サービス（従前相当）</t>
    <rPh sb="0" eb="2">
      <t>ホウモン</t>
    </rPh>
    <rPh sb="2" eb="3">
      <t>ガタ</t>
    </rPh>
    <rPh sb="8" eb="10">
      <t>ジュウゼン</t>
    </rPh>
    <rPh sb="10" eb="12">
      <t>ソウトウ</t>
    </rPh>
    <phoneticPr fontId="8"/>
  </si>
  <si>
    <t>訪問型サービスＡ（緩和した基準によるサービス）</t>
    <rPh sb="0" eb="2">
      <t>ホウモン</t>
    </rPh>
    <rPh sb="2" eb="3">
      <t>ガタ</t>
    </rPh>
    <rPh sb="9" eb="11">
      <t>カンワ</t>
    </rPh>
    <rPh sb="13" eb="15">
      <t>キジュン</t>
    </rPh>
    <phoneticPr fontId="8"/>
  </si>
  <si>
    <t>通所介護</t>
    <phoneticPr fontId="8"/>
  </si>
  <si>
    <t>通所型サービス（従前相当）</t>
    <rPh sb="2" eb="3">
      <t>ガタ</t>
    </rPh>
    <rPh sb="8" eb="10">
      <t>ジュウゼン</t>
    </rPh>
    <rPh sb="10" eb="12">
      <t>ソウトウ</t>
    </rPh>
    <phoneticPr fontId="8"/>
  </si>
  <si>
    <t>通所型サービスＡ（緩和した基準によるサービス）</t>
    <phoneticPr fontId="8"/>
  </si>
  <si>
    <t>（既に指定（許可）を受けている場合・・・複数ある場合は適宜様式を補正して記入）</t>
    <rPh sb="6" eb="8">
      <t>キョカ</t>
    </rPh>
    <rPh sb="20" eb="22">
      <t>フクスウ</t>
    </rPh>
    <rPh sb="24" eb="26">
      <t>バアイ</t>
    </rPh>
    <rPh sb="27" eb="29">
      <t>テキギ</t>
    </rPh>
    <rPh sb="29" eb="31">
      <t>ヨウシキ</t>
    </rPh>
    <rPh sb="32" eb="34">
      <t>ホセイ</t>
    </rPh>
    <rPh sb="36" eb="38">
      <t>キニュウ</t>
    </rPh>
    <phoneticPr fontId="8"/>
  </si>
  <si>
    <t>保険医療機関コード等</t>
    <rPh sb="0" eb="2">
      <t>ホケン</t>
    </rPh>
    <rPh sb="2" eb="4">
      <t>イリョウ</t>
    </rPh>
    <rPh sb="4" eb="6">
      <t>キカン</t>
    </rPh>
    <rPh sb="9" eb="10">
      <t>ナド</t>
    </rPh>
    <phoneticPr fontId="8"/>
  </si>
  <si>
    <t>注</t>
    <rPh sb="0" eb="1">
      <t>チュウ</t>
    </rPh>
    <phoneticPr fontId="3"/>
  </si>
  <si>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3"/>
  </si>
  <si>
    <t>運営規程</t>
    <rPh sb="0" eb="2">
      <t>ウンエイ</t>
    </rPh>
    <rPh sb="2" eb="4">
      <t>キテイ</t>
    </rPh>
    <phoneticPr fontId="2"/>
  </si>
  <si>
    <t>誓約書</t>
    <rPh sb="0" eb="3">
      <t>セイヤクショ</t>
    </rPh>
    <phoneticPr fontId="2"/>
  </si>
  <si>
    <t>平日</t>
    <rPh sb="0" eb="2">
      <t>ヘイジツ</t>
    </rPh>
    <phoneticPr fontId="8"/>
  </si>
  <si>
    <t>事業の一部を行う施設の数</t>
    <rPh sb="0" eb="2">
      <t>ジギョウ</t>
    </rPh>
    <rPh sb="3" eb="5">
      <t>イチブ</t>
    </rPh>
    <rPh sb="6" eb="7">
      <t>オコナ</t>
    </rPh>
    <rPh sb="8" eb="10">
      <t>シセツ</t>
    </rPh>
    <rPh sb="11" eb="12">
      <t>スウ</t>
    </rPh>
    <phoneticPr fontId="3"/>
  </si>
  <si>
    <t>施設</t>
    <rPh sb="0" eb="2">
      <t>シセツ</t>
    </rPh>
    <phoneticPr fontId="3"/>
  </si>
  <si>
    <t>所在地</t>
    <rPh sb="0" eb="3">
      <t>ショザイチ</t>
    </rPh>
    <phoneticPr fontId="8"/>
  </si>
  <si>
    <t>事業所の設備等に係る項目一覧表</t>
    <rPh sb="0" eb="3">
      <t>ジギョウショ</t>
    </rPh>
    <rPh sb="4" eb="6">
      <t>セツビ</t>
    </rPh>
    <rPh sb="6" eb="7">
      <t>トウ</t>
    </rPh>
    <rPh sb="8" eb="9">
      <t>カカ</t>
    </rPh>
    <rPh sb="10" eb="12">
      <t>コウモク</t>
    </rPh>
    <rPh sb="12" eb="14">
      <t>イチラン</t>
    </rPh>
    <rPh sb="14" eb="15">
      <t>ヒョウ</t>
    </rPh>
    <phoneticPr fontId="8"/>
  </si>
  <si>
    <t>サービスの種類</t>
    <rPh sb="5" eb="7">
      <t>シュルイ</t>
    </rPh>
    <phoneticPr fontId="8"/>
  </si>
  <si>
    <t>部屋・設備の種類</t>
    <rPh sb="0" eb="2">
      <t>ヘヤ</t>
    </rPh>
    <rPh sb="3" eb="5">
      <t>セツビ</t>
    </rPh>
    <rPh sb="6" eb="8">
      <t>シュルイ</t>
    </rPh>
    <phoneticPr fontId="8"/>
  </si>
  <si>
    <t>設備基準上適合すべき項目についての実態</t>
    <rPh sb="0" eb="2">
      <t>セツビ</t>
    </rPh>
    <rPh sb="2" eb="4">
      <t>キジュン</t>
    </rPh>
    <rPh sb="4" eb="5">
      <t>ジョウ</t>
    </rPh>
    <rPh sb="5" eb="7">
      <t>テキゴウ</t>
    </rPh>
    <rPh sb="10" eb="12">
      <t>コウモク</t>
    </rPh>
    <rPh sb="17" eb="19">
      <t>ジッタイ</t>
    </rPh>
    <phoneticPr fontId="8"/>
  </si>
  <si>
    <t>※適合の可否
（市処理欄）</t>
    <rPh sb="1" eb="3">
      <t>テキゴウ</t>
    </rPh>
    <rPh sb="4" eb="6">
      <t>カヒ</t>
    </rPh>
    <rPh sb="8" eb="9">
      <t>シ</t>
    </rPh>
    <rPh sb="9" eb="11">
      <t>ショリ</t>
    </rPh>
    <rPh sb="11" eb="12">
      <t>ラン</t>
    </rPh>
    <phoneticPr fontId="8"/>
  </si>
  <si>
    <t>※各部屋の面積、手洗い・トイレの状況、非常用災害設備等の状況を記載してください。</t>
    <rPh sb="16" eb="18">
      <t>ジョウキョウ</t>
    </rPh>
    <rPh sb="31" eb="33">
      <t>キサイ</t>
    </rPh>
    <phoneticPr fontId="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</si>
  <si>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8"/>
  </si>
  <si>
    <t>事業所又は施設の名称</t>
    <rPh sb="0" eb="2">
      <t>ジギョウ</t>
    </rPh>
    <rPh sb="2" eb="3">
      <t>ショ</t>
    </rPh>
    <rPh sb="3" eb="4">
      <t>マタ</t>
    </rPh>
    <rPh sb="5" eb="7">
      <t>シセツ</t>
    </rPh>
    <rPh sb="8" eb="10">
      <t>メイショウ</t>
    </rPh>
    <phoneticPr fontId="8"/>
  </si>
  <si>
    <t>　措置の概要</t>
    <rPh sb="1" eb="3">
      <t>ソチ</t>
    </rPh>
    <rPh sb="4" eb="6">
      <t>ガイヨウ</t>
    </rPh>
    <phoneticPr fontId="8"/>
  </si>
  <si>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8"/>
  </si>
  <si>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8"/>
  </si>
  <si>
    <t>３　その他参考事項</t>
    <rPh sb="4" eb="5">
      <t>タ</t>
    </rPh>
    <rPh sb="5" eb="7">
      <t>サンコウ</t>
    </rPh>
    <rPh sb="7" eb="9">
      <t>ジコウ</t>
    </rPh>
    <phoneticPr fontId="8"/>
  </si>
  <si>
    <t>誓　　約　　書</t>
    <rPh sb="0" eb="7">
      <t>セイヤクショ</t>
    </rPh>
    <phoneticPr fontId="8"/>
  </si>
  <si>
    <t>　 私は、介護予防・日常生活支援総合事業の指定等の申請について、介護保険法第１１５条の４５の５第２項の指定基準を満たすものであることを誓約します。</t>
    <rPh sb="2" eb="3">
      <t>ワタシ</t>
    </rPh>
    <rPh sb="5" eb="7">
      <t>カイゴ</t>
    </rPh>
    <rPh sb="7" eb="9">
      <t>ヨボウ</t>
    </rPh>
    <rPh sb="10" eb="12">
      <t>ニチジョウ</t>
    </rPh>
    <rPh sb="12" eb="14">
      <t>セイカツ</t>
    </rPh>
    <rPh sb="14" eb="16">
      <t>シエン</t>
    </rPh>
    <rPh sb="16" eb="18">
      <t>ソウゴウ</t>
    </rPh>
    <rPh sb="18" eb="20">
      <t>ジギョウ</t>
    </rPh>
    <rPh sb="21" eb="23">
      <t>シテイ</t>
    </rPh>
    <rPh sb="23" eb="24">
      <t>トウ</t>
    </rPh>
    <rPh sb="25" eb="27">
      <t>シンセイ</t>
    </rPh>
    <rPh sb="32" eb="34">
      <t>カイゴ</t>
    </rPh>
    <rPh sb="34" eb="37">
      <t>ホケンホウ</t>
    </rPh>
    <rPh sb="37" eb="38">
      <t>ダイ</t>
    </rPh>
    <rPh sb="41" eb="42">
      <t>ジョウ</t>
    </rPh>
    <rPh sb="47" eb="48">
      <t>ダイ</t>
    </rPh>
    <rPh sb="49" eb="50">
      <t>コウ</t>
    </rPh>
    <rPh sb="51" eb="53">
      <t>シテイ</t>
    </rPh>
    <rPh sb="53" eb="55">
      <t>キジュン</t>
    </rPh>
    <rPh sb="56" eb="57">
      <t>ミ</t>
    </rPh>
    <rPh sb="67" eb="69">
      <t>セイヤク</t>
    </rPh>
    <phoneticPr fontId="8"/>
  </si>
  <si>
    <t>綾　瀬　市　長</t>
    <rPh sb="0" eb="1">
      <t>アヤ</t>
    </rPh>
    <rPh sb="2" eb="3">
      <t>セ</t>
    </rPh>
    <rPh sb="4" eb="7">
      <t>シチョウ</t>
    </rPh>
    <phoneticPr fontId="8"/>
  </si>
  <si>
    <t>年　　　月　　　日　　</t>
    <rPh sb="0" eb="1">
      <t>ネン</t>
    </rPh>
    <rPh sb="4" eb="5">
      <t>ツキ</t>
    </rPh>
    <rPh sb="8" eb="9">
      <t>ヒ</t>
    </rPh>
    <phoneticPr fontId="8"/>
  </si>
  <si>
    <t>申請者　　（法人）</t>
    <rPh sb="0" eb="3">
      <t>シンセイシャ</t>
    </rPh>
    <rPh sb="6" eb="8">
      <t>ホウジン</t>
    </rPh>
    <phoneticPr fontId="8"/>
  </si>
  <si>
    <t>名　称</t>
    <rPh sb="0" eb="3">
      <t>メイショウ</t>
    </rPh>
    <phoneticPr fontId="8"/>
  </si>
  <si>
    <t>【介護保険法第１１５条の４５の５第２項】</t>
    <rPh sb="1" eb="3">
      <t>カイゴ</t>
    </rPh>
    <rPh sb="3" eb="5">
      <t>ホケン</t>
    </rPh>
    <rPh sb="5" eb="6">
      <t>ホウ</t>
    </rPh>
    <rPh sb="6" eb="7">
      <t>ダイ</t>
    </rPh>
    <rPh sb="10" eb="11">
      <t>ジョウ</t>
    </rPh>
    <rPh sb="16" eb="17">
      <t>ダイ</t>
    </rPh>
    <rPh sb="18" eb="19">
      <t>コウ</t>
    </rPh>
    <phoneticPr fontId="8"/>
  </si>
  <si>
    <t xml:space="preserve">市町村長は、前項の申請があった場合において、申請者が、厚生労働省令で定める基準に従って適正に第一号事業を行うことができないと認められるときは、指定事業者の指定をしてはならない。 </t>
    <phoneticPr fontId="8"/>
  </si>
  <si>
    <t>【介護保険法施行規則第１４０条の６３の６】</t>
    <rPh sb="1" eb="3">
      <t>カイゴ</t>
    </rPh>
    <rPh sb="3" eb="5">
      <t>ホケン</t>
    </rPh>
    <rPh sb="5" eb="6">
      <t>ホウ</t>
    </rPh>
    <rPh sb="6" eb="8">
      <t>セコウ</t>
    </rPh>
    <rPh sb="8" eb="10">
      <t>キソク</t>
    </rPh>
    <rPh sb="10" eb="11">
      <t>ダイ</t>
    </rPh>
    <rPh sb="14" eb="15">
      <t>ジョウ</t>
    </rPh>
    <phoneticPr fontId="8"/>
  </si>
  <si>
    <t xml:space="preserve">法第百十五条の四十五の五第二項 に規定する厚生労働省令で定める基準は、市町村が定める基準であって、次のいずれかに該当するものとする。 </t>
    <phoneticPr fontId="8"/>
  </si>
  <si>
    <t>第一号事業（第一号生活支援事業を除く。）に係る基準として、次に掲げるいずれかに該当する基準</t>
    <phoneticPr fontId="8"/>
  </si>
  <si>
    <t>イ</t>
    <phoneticPr fontId="8"/>
  </si>
  <si>
    <t>介護保険法施行規則等の一部を改正する省令（平成二十七年厚生労働省令第四号 ）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 （平成十八年厚生労働省令第三十七号。ロにおいて「指定介護予防支援等基準」という。）に規定する介護予防支援に係る基準の例による基準</t>
    <phoneticPr fontId="8"/>
  </si>
  <si>
    <t>ロ</t>
    <phoneticPr fontId="8"/>
  </si>
  <si>
    <t>旧指定介護予防サービス等基準 に規定する基準該当介護予防サービス（旧介護予防訪問介護及び旧介護予防通所介護に係るものに限る。）に係る基準又は指定介護予防支援等基準 に規定する基準該当介護予防支援に係る基準の例による基準</t>
    <phoneticPr fontId="8"/>
  </si>
  <si>
    <t>ハ</t>
    <phoneticPr fontId="8"/>
  </si>
  <si>
    <t>平成二十六年改正前法第五十四条第一項第三号 又は法第五十九条第一項第二号 に規定する離島その他の地域であって厚生労働大臣が定める基準に該当するものに住所を有する居宅要支援被保険者等が、平成二十六年改正前法第五十四条第一項第三号 又は法第五十九条第一項第二号 に規定するサービスを受けた場合における当該サービスの内容を勘案した基準</t>
    <phoneticPr fontId="8"/>
  </si>
  <si>
    <t xml:space="preserve">第一号事業に係る基準として、当該第一号事業に係るサービスの内容等を勘案した基準（前号に掲げるものを除く。） 
</t>
    <phoneticPr fontId="8"/>
  </si>
  <si>
    <t>指定申請書</t>
    <phoneticPr fontId="2"/>
  </si>
  <si>
    <t>事業所の指定に係る記載事項</t>
  </si>
  <si>
    <t>登記事項証明書又は条例等（写しでも可）</t>
    <rPh sb="0" eb="2">
      <t>トウキ</t>
    </rPh>
    <rPh sb="2" eb="4">
      <t>ジコウ</t>
    </rPh>
    <rPh sb="4" eb="7">
      <t>ショウメイショ</t>
    </rPh>
    <rPh sb="7" eb="8">
      <t>マタ</t>
    </rPh>
    <rPh sb="9" eb="11">
      <t>ジョウレイ</t>
    </rPh>
    <rPh sb="11" eb="12">
      <t>トウ</t>
    </rPh>
    <rPh sb="13" eb="14">
      <t>ウツ</t>
    </rPh>
    <rPh sb="17" eb="18">
      <t>カ</t>
    </rPh>
    <phoneticPr fontId="2"/>
  </si>
  <si>
    <t>参考様式３</t>
    <phoneticPr fontId="2"/>
  </si>
  <si>
    <t>）</t>
    <phoneticPr fontId="2"/>
  </si>
  <si>
    <t>（</t>
    <phoneticPr fontId="2"/>
  </si>
  <si>
    <t>～</t>
    <phoneticPr fontId="2"/>
  </si>
  <si>
    <t>：</t>
    <phoneticPr fontId="2"/>
  </si>
  <si>
    <t>管理者</t>
    <rPh sb="0" eb="3">
      <t>カンリシャ</t>
    </rPh>
    <phoneticPr fontId="2"/>
  </si>
  <si>
    <t>a</t>
    <phoneticPr fontId="2"/>
  </si>
  <si>
    <t>≪提出不要≫</t>
    <rPh sb="1" eb="3">
      <t>テイシュツ</t>
    </rPh>
    <rPh sb="3" eb="5">
      <t>フヨウ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</si>
  <si>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</si>
  <si>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</si>
  <si>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</si>
  <si>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</si>
  <si>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</si>
  <si>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</si>
  <si>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</si>
  <si>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(3)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</si>
  <si>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(4)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</si>
  <si>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</si>
  <si>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</si>
  <si>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No</t>
    <phoneticPr fontId="2"/>
  </si>
  <si>
    <t>職種名</t>
    <rPh sb="0" eb="2">
      <t>ショクシュ</t>
    </rPh>
    <rPh sb="2" eb="3">
      <t>メイ</t>
    </rPh>
    <phoneticPr fontId="2"/>
  </si>
  <si>
    <t>介護職員</t>
    <rPh sb="0" eb="2">
      <t>カイゴ</t>
    </rPh>
    <rPh sb="2" eb="4">
      <t>ショクイン</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</si>
  <si>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</si>
  <si>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</si>
  <si>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記号</t>
    <rPh sb="0" eb="2">
      <t>キゴウ</t>
    </rPh>
    <phoneticPr fontId="2"/>
  </si>
  <si>
    <t>区分</t>
    <rPh sb="0" eb="2">
      <t>クブン</t>
    </rPh>
    <phoneticPr fontId="2"/>
  </si>
  <si>
    <t>A</t>
    <phoneticPr fontId="2"/>
  </si>
  <si>
    <t>常勤で専従</t>
    <rPh sb="0" eb="2">
      <t>ジョウキン</t>
    </rPh>
    <rPh sb="3" eb="5">
      <t>センジュウ</t>
    </rPh>
    <phoneticPr fontId="2"/>
  </si>
  <si>
    <t>B</t>
    <phoneticPr fontId="2"/>
  </si>
  <si>
    <t>常勤で兼務</t>
    <rPh sb="0" eb="2">
      <t>ジョウキン</t>
    </rPh>
    <rPh sb="3" eb="5">
      <t>ケンム</t>
    </rPh>
    <phoneticPr fontId="2"/>
  </si>
  <si>
    <t>C</t>
    <phoneticPr fontId="2"/>
  </si>
  <si>
    <t>非常勤で専従</t>
    <rPh sb="0" eb="3">
      <t>ヒジョウキン</t>
    </rPh>
    <rPh sb="4" eb="6">
      <t>センジュウ</t>
    </rPh>
    <phoneticPr fontId="2"/>
  </si>
  <si>
    <t>D</t>
    <phoneticPr fontId="2"/>
  </si>
  <si>
    <t>非常勤で兼務</t>
    <rPh sb="0" eb="1">
      <t>ヒ</t>
    </rPh>
    <rPh sb="1" eb="3">
      <t>ジョウキン</t>
    </rPh>
    <rPh sb="4" eb="6">
      <t>ケンム</t>
    </rPh>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</si>
  <si>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</si>
  <si>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</si>
  <si>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</si>
  <si>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</si>
  <si>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</si>
  <si>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</si>
  <si>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phoneticPr fontId="2"/>
  </si>
  <si>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</si>
  <si>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</si>
  <si>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</si>
  <si>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</si>
  <si>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</si>
  <si>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</si>
  <si>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その他、特記事項欄としてもご活用ください。</t>
    <rPh sb="6" eb="7">
      <t>タ</t>
    </rPh>
    <rPh sb="8" eb="10">
      <t>トッキ</t>
    </rPh>
    <rPh sb="10" eb="12">
      <t>ジコウ</t>
    </rPh>
    <rPh sb="12" eb="13">
      <t>ラン</t>
    </rPh>
    <rPh sb="18" eb="20">
      <t>カツヨウ</t>
    </rPh>
    <phoneticPr fontId="2"/>
  </si>
  <si>
    <t>　(13)生活相談員がサービス提供時間内に勤務する時間数の合計（勤務延時間数）が自動計算されますので、誤りがないか確認してください。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</si>
  <si>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(14)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</si>
  <si>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xml:space="preserve"> （参考）</t>
    <rPh sb="2" eb="4">
      <t>サンコウ</t>
    </rPh>
    <phoneticPr fontId="2"/>
  </si>
  <si>
    <t>　(15)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</si>
  <si>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</si>
  <si>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サービス種別（</t>
    <rPh sb="4" eb="6">
      <t>シュベツ</t>
    </rPh>
    <phoneticPr fontId="2"/>
  </si>
  <si>
    <t>令和</t>
    <rPh sb="0" eb="2">
      <t>レイワ</t>
    </rPh>
    <phoneticPr fontId="2"/>
  </si>
  <si>
    <t>(</t>
    <phoneticPr fontId="2"/>
  </si>
  <si>
    <t>)</t>
    <phoneticPr fontId="2"/>
  </si>
  <si>
    <t>年</t>
    <rPh sb="0" eb="1">
      <t>ネン</t>
    </rPh>
    <phoneticPr fontId="2"/>
  </si>
  <si>
    <t>月</t>
    <rPh sb="0" eb="1">
      <t>ゲツ</t>
    </rPh>
    <phoneticPr fontId="2"/>
  </si>
  <si>
    <t>事業所名（</t>
    <rPh sb="0" eb="3">
      <t>ジギョウショ</t>
    </rPh>
    <rPh sb="3" eb="4">
      <t>メイ</t>
    </rPh>
    <phoneticPr fontId="2"/>
  </si>
  <si>
    <t>(1)</t>
    <phoneticPr fontId="2"/>
  </si>
  <si>
    <t>４週</t>
  </si>
  <si>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</si>
  <si>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</si>
  <si>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</si>
  <si>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当月の日数</t>
    <rPh sb="0" eb="2">
      <t>トウゲツ</t>
    </rPh>
    <rPh sb="3" eb="5">
      <t>ニッスウ</t>
    </rPh>
    <phoneticPr fontId="2"/>
  </si>
  <si>
    <t>日</t>
    <rPh sb="0" eb="1">
      <t>ニチ</t>
    </rPh>
    <phoneticPr fontId="2"/>
  </si>
  <si>
    <t>(3) 事業所全体のサービス提供単位数</t>
    <phoneticPr fontId="2"/>
  </si>
  <si>
    <t>単位目</t>
    <rPh sb="0" eb="2">
      <t>タンイ</t>
    </rPh>
    <rPh sb="2" eb="3">
      <t>メ</t>
    </rPh>
    <phoneticPr fontId="2"/>
  </si>
  <si>
    <t xml:space="preserve">(4) 当該サービス提供単位のサービス提供時間 </t>
    <rPh sb="4" eb="6">
      <t>トウガイ</t>
    </rPh>
    <rPh sb="10" eb="12">
      <t>テイキョウ</t>
    </rPh>
    <rPh sb="12" eb="14">
      <t>タンイ</t>
    </rPh>
    <rPh sb="19" eb="21">
      <t>テイキョウ</t>
    </rPh>
    <rPh sb="21" eb="23">
      <t>ジカン</t>
    </rPh>
    <phoneticPr fontId="2"/>
  </si>
  <si>
    <t>（計</t>
    <rPh sb="1" eb="2">
      <t>ケイ</t>
    </rPh>
    <phoneticPr fontId="2"/>
  </si>
  <si>
    <t>時間）</t>
    <rPh sb="0" eb="2">
      <t>ジカン</t>
    </rPh>
    <phoneticPr fontId="2"/>
  </si>
  <si>
    <t>(5) 
職種</t>
    <phoneticPr fontId="8"/>
  </si>
  <si>
    <t>(6)
勤務
形態</t>
    <phoneticPr fontId="8"/>
  </si>
  <si>
    <t>(7)
資格</t>
    <rPh sb="4" eb="6">
      <t>シカク</t>
    </rPh>
    <phoneticPr fontId="2"/>
  </si>
  <si>
    <t>(8) 氏　名</t>
    <phoneticPr fontId="8"/>
  </si>
  <si>
    <t>(9)</t>
    <phoneticPr fontId="2"/>
  </si>
  <si>
    <t>(11)
週平均
勤務時間
数</t>
    <phoneticPr fontId="2"/>
  </si>
  <si>
    <t>(12)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8"/>
  </si>
  <si>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</si>
  <si>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</si>
  <si>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</si>
  <si>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</si>
  <si>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</si>
  <si>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シフト記号</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</si>
  <si>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</si>
  <si>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</si>
  <si>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(13) サービス提供時間内の勤務延時間数（生活相談員）</t>
    <rPh sb="9" eb="11">
      <t>テイキョウ</t>
    </rPh>
    <rPh sb="11" eb="13">
      <t>ジカン</t>
    </rPh>
    <rPh sb="13" eb="14">
      <t>ナイ</t>
    </rPh>
    <phoneticPr fontId="2"/>
  </si>
  <si>
    <t>(14) サービス提供時間内の勤務延時間数（介護職員）</t>
    <rPh sb="9" eb="11">
      <t>テイキョウ</t>
    </rPh>
    <rPh sb="11" eb="13">
      <t>ジカン</t>
    </rPh>
    <rPh sb="13" eb="14">
      <t>ナイ</t>
    </rPh>
    <phoneticPr fontId="2"/>
  </si>
  <si>
    <t>（参考）
(15) 1日の職種別人員内訳</t>
    <rPh sb="1" eb="3">
      <t>サンコウ</t>
    </rPh>
    <rPh sb="11" eb="12">
      <t>ニチ</t>
    </rPh>
    <rPh sb="13" eb="16">
      <t>ショクシュベツ</t>
    </rPh>
    <rPh sb="16" eb="17">
      <t>ニン</t>
    </rPh>
    <rPh sb="17" eb="18">
      <t>イン</t>
    </rPh>
    <rPh sb="18" eb="19">
      <t>ウチ</t>
    </rPh>
    <rPh sb="19" eb="20">
      <t>ヤク</t>
    </rPh>
    <phoneticPr fontId="2"/>
  </si>
  <si>
    <t>≪要 提出≫</t>
    <rPh sb="1" eb="2">
      <t>ヨウ</t>
    </rPh>
    <rPh sb="3" eb="5">
      <t>テイシュツ</t>
    </rPh>
    <phoneticPr fontId="2"/>
  </si>
  <si>
    <t>※24時間表記</t>
  </si>
  <si>
    <t>休憩時間1時間は「1:00」、休憩時間45分は「00:45」と入力してください。</t>
    <phoneticPr fontId="2"/>
  </si>
  <si>
    <t>勤務時間</t>
    <rPh sb="0" eb="2">
      <t>キンム</t>
    </rPh>
    <rPh sb="2" eb="4">
      <t>ジカン</t>
    </rPh>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</si>
  <si>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</si>
  <si>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</si>
  <si>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</si>
  <si>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</si>
  <si>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</si>
  <si>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うち、休憩時間</t>
    <rPh sb="3" eb="5">
      <t>キュウケイ</t>
    </rPh>
    <rPh sb="5" eb="7">
      <t>ジカン</t>
    </rPh>
    <phoneticPr fontId="2"/>
  </si>
  <si>
    <t>開始時刻</t>
    <rPh sb="0" eb="2">
      <t>カイシ</t>
    </rPh>
    <rPh sb="2" eb="4">
      <t>ジコク</t>
    </rPh>
    <phoneticPr fontId="2"/>
  </si>
  <si>
    <t>終了時刻</t>
    <rPh sb="0" eb="2">
      <t>シュウリョウ</t>
    </rPh>
    <rPh sb="2" eb="4">
      <t>ジコク</t>
    </rPh>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</si>
  <si>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</si>
  <si>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</si>
  <si>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</si>
  <si>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</si>
  <si>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</si>
  <si>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</si>
  <si>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</si>
  <si>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</si>
  <si>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</si>
  <si>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</si>
  <si>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</si>
  <si>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</si>
  <si>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</si>
  <si>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</si>
  <si>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</si>
  <si>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</si>
  <si>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</si>
  <si>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</si>
  <si>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</si>
  <si>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</si>
  <si>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</si>
  <si>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</si>
  <si>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</si>
  <si>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</si>
  <si>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</si>
  <si>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休</t>
    <rPh sb="0" eb="1">
      <t>ヤス</t>
    </rPh>
    <phoneticPr fontId="2"/>
  </si>
  <si>
    <t>休日</t>
    <rPh sb="0" eb="2">
      <t>キュウジツ</t>
    </rPh>
    <phoneticPr fontId="2"/>
  </si>
  <si>
    <t>-</t>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</si>
  <si>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</si>
  <si>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</si>
  <si>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</si>
  <si>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</si>
  <si>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</si>
  <si>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</si>
  <si>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１．サービス種別</t>
    <rPh sb="6" eb="8">
      <t>シュベツ</t>
    </rPh>
    <phoneticPr fontId="2"/>
  </si>
  <si>
    <t>サービス種別</t>
    <rPh sb="4" eb="6">
      <t>シュベツ</t>
    </rPh>
    <phoneticPr fontId="2"/>
  </si>
  <si>
    <t>通所型サービスＡ（緩和した基準）</t>
    <phoneticPr fontId="2"/>
  </si>
  <si>
    <t>ー</t>
    <phoneticPr fontId="2"/>
  </si>
  <si>
    <t>２．職種名・資格名称</t>
    <rPh sb="2" eb="4">
      <t>ショクシュ</t>
    </rPh>
    <rPh sb="4" eb="5">
      <t>メイ</t>
    </rPh>
    <rPh sb="6" eb="8">
      <t>シカク</t>
    </rPh>
    <rPh sb="8" eb="10">
      <t>メイショウ</t>
    </rPh>
    <phoneticPr fontId="2"/>
  </si>
  <si>
    <t>資格</t>
    <rPh sb="0" eb="2">
      <t>シカク</t>
    </rPh>
    <phoneticPr fontId="2"/>
  </si>
  <si>
    <t>介護福祉士</t>
    <rPh sb="0" eb="2">
      <t>カイゴ</t>
    </rPh>
    <rPh sb="2" eb="5">
      <t>フクシシ</t>
    </rPh>
    <phoneticPr fontId="32"/>
  </si>
  <si>
    <t>看護師</t>
    <rPh sb="0" eb="3">
      <t>カンゴシ</t>
    </rPh>
    <phoneticPr fontId="2"/>
  </si>
  <si>
    <t>介護福祉士</t>
    <rPh sb="0" eb="2">
      <t>カイゴ</t>
    </rPh>
    <rPh sb="2" eb="5">
      <t>フクシシ</t>
    </rPh>
    <phoneticPr fontId="2"/>
  </si>
  <si>
    <t>理学療法士</t>
    <rPh sb="0" eb="2">
      <t>リガク</t>
    </rPh>
    <rPh sb="2" eb="5">
      <t>リョウホウシ</t>
    </rPh>
    <phoneticPr fontId="2"/>
  </si>
  <si>
    <t>介護支援専門員</t>
    <rPh sb="0" eb="7">
      <t>カイゴシエンセンモンイン</t>
    </rPh>
    <phoneticPr fontId="2"/>
  </si>
  <si>
    <t>准看護師</t>
    <rPh sb="0" eb="4">
      <t>ジュンカンゴシ</t>
    </rPh>
    <phoneticPr fontId="2"/>
  </si>
  <si>
    <t>作業療法士</t>
    <rPh sb="0" eb="2">
      <t>サギョウ</t>
    </rPh>
    <rPh sb="2" eb="5">
      <t>リョウホウシ</t>
    </rPh>
    <phoneticPr fontId="2"/>
  </si>
  <si>
    <t>常勤２年以上</t>
    <rPh sb="0" eb="2">
      <t>ジョウキン</t>
    </rPh>
    <rPh sb="3" eb="6">
      <t>ネンイジョウ</t>
    </rPh>
    <phoneticPr fontId="2"/>
  </si>
  <si>
    <t>言語聴覚士</t>
    <rPh sb="0" eb="2">
      <t>ゲンゴ</t>
    </rPh>
    <rPh sb="2" eb="5">
      <t>チョウカクシ</t>
    </rPh>
    <phoneticPr fontId="2"/>
  </si>
  <si>
    <t>社会福祉士</t>
    <rPh sb="0" eb="2">
      <t>シャカイ</t>
    </rPh>
    <rPh sb="2" eb="5">
      <t>フクシシ</t>
    </rPh>
    <phoneticPr fontId="2"/>
  </si>
  <si>
    <t>社会福祉主事任用資格</t>
    <phoneticPr fontId="2"/>
  </si>
  <si>
    <t>精神保健福祉士</t>
    <rPh sb="0" eb="2">
      <t>セイシン</t>
    </rPh>
    <rPh sb="2" eb="4">
      <t>ホケン</t>
    </rPh>
    <rPh sb="4" eb="7">
      <t>フクシシ</t>
    </rPh>
    <phoneticPr fontId="2"/>
  </si>
  <si>
    <t>柔道整復師</t>
    <rPh sb="0" eb="2">
      <t>ジュウドウ</t>
    </rPh>
    <rPh sb="2" eb="5">
      <t>セイフクシ</t>
    </rPh>
    <phoneticPr fontId="2"/>
  </si>
  <si>
    <t>あん摩マッサージ師</t>
    <rPh sb="2" eb="3">
      <t>マ</t>
    </rPh>
    <phoneticPr fontId="2"/>
  </si>
  <si>
    <t>はり師</t>
    <rPh sb="2" eb="3">
      <t>シ</t>
    </rPh>
    <phoneticPr fontId="2"/>
  </si>
  <si>
    <t>きゅう師</t>
    <rPh sb="3" eb="4">
      <t>シ</t>
    </rPh>
    <phoneticPr fontId="2"/>
  </si>
  <si>
    <t>【自治体の皆様へ】</t>
    <rPh sb="1" eb="4">
      <t>ジチタイ</t>
    </rPh>
    <rPh sb="5" eb="7">
      <t>ミナサマ</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</si>
  <si>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</si>
  <si>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</si>
  <si>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</si>
  <si>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</si>
  <si>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</si>
  <si>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</si>
  <si>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</si>
  <si>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</si>
  <si>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</si>
  <si>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</si>
  <si>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</si>
  <si>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</si>
  <si>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</si>
  <si>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</si>
  <si>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</si>
  <si>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従業者の勤務の体制及び勤務形態一覧表　記入方法　（通所型サービス）</t>
    <rPh sb="19" eb="21">
      <t>キニュウ</t>
    </rPh>
    <rPh sb="21" eb="23">
      <t>ホウホウ</t>
    </rPh>
    <rPh sb="25" eb="27">
      <t>ツウショ</t>
    </rPh>
    <rPh sb="27" eb="28">
      <t>ガタ</t>
    </rPh>
    <phoneticPr fontId="8"/>
  </si>
  <si>
    <t>平面図</t>
    <rPh sb="0" eb="3">
      <t>ヘイメンズ</t>
    </rPh>
    <phoneticPr fontId="2"/>
  </si>
  <si>
    <t>参考様式３</t>
    <phoneticPr fontId="8"/>
  </si>
  <si>
    <t>■（参考様式１－２）　シフト記号表（勤務時間帯）</t>
    <rPh sb="14" eb="16">
      <t>キゴウ</t>
    </rPh>
    <rPh sb="16" eb="17">
      <t>ヒョウ</t>
    </rPh>
    <rPh sb="18" eb="20">
      <t>キンム</t>
    </rPh>
    <rPh sb="20" eb="23">
      <t>ジカンタイ</t>
    </rPh>
    <phoneticPr fontId="2"/>
  </si>
  <si>
    <t>参考様式４</t>
    <phoneticPr fontId="8"/>
  </si>
  <si>
    <t>参考様式５</t>
    <phoneticPr fontId="8"/>
  </si>
  <si>
    <t>提出者（問合先）</t>
    <rPh sb="0" eb="2">
      <t>テイシュツ</t>
    </rPh>
    <rPh sb="2" eb="3">
      <t>シャ</t>
    </rPh>
    <rPh sb="4" eb="6">
      <t>トイアワ</t>
    </rPh>
    <rPh sb="6" eb="7">
      <t>サキ</t>
    </rPh>
    <phoneticPr fontId="8"/>
  </si>
  <si>
    <t>担当者名</t>
    <rPh sb="0" eb="3">
      <t>タントウシャ</t>
    </rPh>
    <rPh sb="3" eb="4">
      <t>メイ</t>
    </rPh>
    <phoneticPr fontId="8"/>
  </si>
  <si>
    <t>電　話</t>
    <rPh sb="0" eb="1">
      <t>デン</t>
    </rPh>
    <rPh sb="2" eb="3">
      <t>ハナシ</t>
    </rPh>
    <phoneticPr fontId="8"/>
  </si>
  <si>
    <t>ﾒｰﾙｱﾄﾞﾚｽ</t>
    <phoneticPr fontId="8"/>
  </si>
  <si>
    <t>―</t>
    <phoneticPr fontId="2"/>
  </si>
  <si>
    <t>【参考】</t>
    <rPh sb="1" eb="3">
      <t>サンコウ</t>
    </rPh>
    <phoneticPr fontId="46"/>
  </si>
  <si>
    <t>新規</t>
    <rPh sb="0" eb="2">
      <t>シンキ</t>
    </rPh>
    <phoneticPr fontId="46"/>
  </si>
  <si>
    <t>更新</t>
    <rPh sb="0" eb="2">
      <t>コウシン</t>
    </rPh>
    <phoneticPr fontId="46"/>
  </si>
  <si>
    <t>訪問</t>
    <rPh sb="0" eb="2">
      <t>ホウモン</t>
    </rPh>
    <phoneticPr fontId="46"/>
  </si>
  <si>
    <t>通所</t>
    <rPh sb="0" eb="2">
      <t>ツウショ</t>
    </rPh>
    <phoneticPr fontId="46"/>
  </si>
  <si>
    <t>▲：最新の書類を綾瀬市に提出済みの場合、省略可能</t>
    <rPh sb="2" eb="4">
      <t>サイシン</t>
    </rPh>
    <rPh sb="5" eb="7">
      <t>ショルイ</t>
    </rPh>
    <rPh sb="8" eb="11">
      <t>アヤセシ</t>
    </rPh>
    <rPh sb="12" eb="14">
      <t>テイシュツ</t>
    </rPh>
    <rPh sb="14" eb="15">
      <t>ズ</t>
    </rPh>
    <rPh sb="17" eb="19">
      <t>バアイ</t>
    </rPh>
    <rPh sb="20" eb="22">
      <t>ショウリャク</t>
    </rPh>
    <rPh sb="22" eb="24">
      <t>カノウ</t>
    </rPh>
    <phoneticPr fontId="46"/>
  </si>
  <si>
    <t>―：提出不要</t>
    <rPh sb="2" eb="4">
      <t>テイシュツ</t>
    </rPh>
    <rPh sb="4" eb="6">
      <t>フヨウ</t>
    </rPh>
    <phoneticPr fontId="46"/>
  </si>
  <si>
    <t>該当がある場合
提出すること</t>
    <rPh sb="0" eb="2">
      <t>ガイトウ</t>
    </rPh>
    <rPh sb="5" eb="7">
      <t>バアイ</t>
    </rPh>
    <rPh sb="8" eb="10">
      <t>テイシュツ</t>
    </rPh>
    <phoneticPr fontId="2"/>
  </si>
  <si>
    <t>加算に関する添付書類</t>
    <phoneticPr fontId="2"/>
  </si>
  <si>
    <t>参考様式４</t>
    <phoneticPr fontId="2"/>
  </si>
  <si>
    <t>利用者からの苦情を処理するために講ずる
措置の概要</t>
    <rPh sb="0" eb="3">
      <t>リヨウシャ</t>
    </rPh>
    <rPh sb="6" eb="8">
      <t>クジョウ</t>
    </rPh>
    <rPh sb="9" eb="11">
      <t>ショリ</t>
    </rPh>
    <rPh sb="16" eb="17">
      <t>コウ</t>
    </rPh>
    <rPh sb="20" eb="22">
      <t>ソチ</t>
    </rPh>
    <rPh sb="23" eb="25">
      <t>ガイヨウ</t>
    </rPh>
    <phoneticPr fontId="2"/>
  </si>
  <si>
    <t>指定申請に係るチェックリスト</t>
    <phoneticPr fontId="2"/>
  </si>
  <si>
    <t>備考</t>
    <rPh sb="0" eb="2">
      <t>ビコウ</t>
    </rPh>
    <phoneticPr fontId="2"/>
  </si>
  <si>
    <t>提出
チェック</t>
    <rPh sb="0" eb="2">
      <t>テイシュツ</t>
    </rPh>
    <phoneticPr fontId="2"/>
  </si>
  <si>
    <t>参考様式
１－２</t>
    <rPh sb="0" eb="2">
      <t>サンコウ</t>
    </rPh>
    <rPh sb="2" eb="4">
      <t>ヨウシキ</t>
    </rPh>
    <phoneticPr fontId="2"/>
  </si>
  <si>
    <t>付表２ 通所型サービス事業所の指定に係る記載事項</t>
    <rPh sb="0" eb="2">
      <t>フヒョウ</t>
    </rPh>
    <rPh sb="6" eb="7">
      <t>ガタ</t>
    </rPh>
    <rPh sb="11" eb="14">
      <t>ジギョウショ</t>
    </rPh>
    <phoneticPr fontId="8"/>
  </si>
  <si>
    <t xml:space="preserve"> </t>
    <phoneticPr fontId="8"/>
  </si>
  <si>
    <t>介護予防通所介護相当サービス</t>
    <phoneticPr fontId="8"/>
  </si>
  <si>
    <t>事 業 所</t>
  </si>
  <si>
    <t>フリガナ</t>
    <phoneticPr fontId="8"/>
  </si>
  <si>
    <t>（郵便番号</t>
    <phoneticPr fontId="8"/>
  </si>
  <si>
    <t>-</t>
    <phoneticPr fontId="8"/>
  </si>
  <si>
    <t>）</t>
    <phoneticPr fontId="8"/>
  </si>
  <si>
    <t>連絡先</t>
    <rPh sb="0" eb="2">
      <t>レンラク</t>
    </rPh>
    <rPh sb="2" eb="3">
      <t>サキ</t>
    </rPh>
    <phoneticPr fontId="8"/>
  </si>
  <si>
    <t>Email</t>
    <phoneticPr fontId="8"/>
  </si>
  <si>
    <t>管 理 者</t>
  </si>
  <si>
    <t>氏    名</t>
    <phoneticPr fontId="8"/>
  </si>
  <si>
    <t>生年月日</t>
    <phoneticPr fontId="8"/>
  </si>
  <si>
    <t>当該通所介護事業所で兼務する他の職種
（兼務の場合のみ記入）</t>
    <phoneticPr fontId="8"/>
  </si>
  <si>
    <t>同一敷地内の他の事業所又は施設の従業者との兼務
（兼務の場合記入）</t>
    <phoneticPr fontId="8"/>
  </si>
  <si>
    <t>兼務する職種 
及び勤務時間等</t>
    <phoneticPr fontId="8"/>
  </si>
  <si>
    <t>○設備に関する基準の確認に必要な事項</t>
    <phoneticPr fontId="8"/>
  </si>
  <si>
    <t>食堂及び機能訓練室の合計面積</t>
    <rPh sb="0" eb="2">
      <t>ショクドウ</t>
    </rPh>
    <rPh sb="2" eb="3">
      <t>オヨ</t>
    </rPh>
    <rPh sb="4" eb="6">
      <t>キノウ</t>
    </rPh>
    <rPh sb="6" eb="8">
      <t>クンレン</t>
    </rPh>
    <rPh sb="8" eb="9">
      <t>シツ</t>
    </rPh>
    <rPh sb="10" eb="12">
      <t>ゴウケイ</t>
    </rPh>
    <rPh sb="12" eb="14">
      <t>メンセキ</t>
    </rPh>
    <phoneticPr fontId="8"/>
  </si>
  <si>
    <t>㎡</t>
    <phoneticPr fontId="8"/>
  </si>
  <si>
    <t>利用定員（同時利用）</t>
    <rPh sb="0" eb="2">
      <t>リヨウ</t>
    </rPh>
    <rPh sb="2" eb="4">
      <t>テイイン</t>
    </rPh>
    <rPh sb="5" eb="7">
      <t>ドウジ</t>
    </rPh>
    <rPh sb="7" eb="9">
      <t>リヨウ</t>
    </rPh>
    <phoneticPr fontId="8"/>
  </si>
  <si>
    <t>人</t>
    <rPh sb="0" eb="1">
      <t xml:space="preserve">ニン </t>
    </rPh>
    <phoneticPr fontId="8"/>
  </si>
  <si>
    <t>サービス提供単位１</t>
    <rPh sb="4" eb="6">
      <t>テイキョウ</t>
    </rPh>
    <phoneticPr fontId="8"/>
  </si>
  <si>
    <t>○人員に関する基準の確認に必要な事項</t>
    <phoneticPr fontId="8"/>
  </si>
  <si>
    <t>従業者の職種・員数</t>
    <phoneticPr fontId="8"/>
  </si>
  <si>
    <t>看護職員</t>
    <rPh sb="0" eb="2">
      <t>カンゴ</t>
    </rPh>
    <rPh sb="2" eb="4">
      <t>ショクイン</t>
    </rPh>
    <phoneticPr fontId="8"/>
  </si>
  <si>
    <t>介護職員</t>
    <rPh sb="0" eb="2">
      <t>カイゴ</t>
    </rPh>
    <rPh sb="2" eb="4">
      <t>ショクイン</t>
    </rPh>
    <phoneticPr fontId="8"/>
  </si>
  <si>
    <t>機能訓練指導員</t>
    <rPh sb="0" eb="2">
      <t>キノウ</t>
    </rPh>
    <rPh sb="2" eb="4">
      <t>クンレン</t>
    </rPh>
    <rPh sb="4" eb="7">
      <t>シドウイン</t>
    </rPh>
    <phoneticPr fontId="8"/>
  </si>
  <si>
    <t>専従</t>
    <rPh sb="0" eb="1">
      <t>セン</t>
    </rPh>
    <rPh sb="1" eb="2">
      <t>ジュウ</t>
    </rPh>
    <phoneticPr fontId="8"/>
  </si>
  <si>
    <t>兼務</t>
    <rPh sb="0" eb="1">
      <t>ケン</t>
    </rPh>
    <rPh sb="1" eb="2">
      <t>ツトム</t>
    </rPh>
    <phoneticPr fontId="8"/>
  </si>
  <si>
    <t>常　勤（人）</t>
    <phoneticPr fontId="8"/>
  </si>
  <si>
    <t>非常勤（人）</t>
    <phoneticPr fontId="8"/>
  </si>
  <si>
    <t>日曜日</t>
    <rPh sb="0" eb="3">
      <t>ニチヨウビ</t>
    </rPh>
    <phoneticPr fontId="8"/>
  </si>
  <si>
    <t>月曜日</t>
    <rPh sb="0" eb="3">
      <t>ゲツヨウビ</t>
    </rPh>
    <phoneticPr fontId="8"/>
  </si>
  <si>
    <t>火曜日</t>
    <rPh sb="0" eb="3">
      <t>カヨウビ</t>
    </rPh>
    <phoneticPr fontId="8"/>
  </si>
  <si>
    <t>水曜日</t>
    <rPh sb="0" eb="3">
      <t>スイヨウビ</t>
    </rPh>
    <phoneticPr fontId="8"/>
  </si>
  <si>
    <t>木曜日</t>
    <rPh sb="0" eb="3">
      <t>モクヨウビ</t>
    </rPh>
    <phoneticPr fontId="8"/>
  </si>
  <si>
    <t>金曜日</t>
    <rPh sb="0" eb="3">
      <t>キンヨウビ</t>
    </rPh>
    <phoneticPr fontId="8"/>
  </si>
  <si>
    <t>土曜日</t>
    <rPh sb="0" eb="3">
      <t>ドヨウビ</t>
    </rPh>
    <phoneticPr fontId="8"/>
  </si>
  <si>
    <t>祝日</t>
    <rPh sb="0" eb="2">
      <t>シュクジツ</t>
    </rPh>
    <phoneticPr fontId="8"/>
  </si>
  <si>
    <t>その他（年末年始休日等）</t>
    <phoneticPr fontId="8"/>
  </si>
  <si>
    <t>営業時間</t>
    <phoneticPr fontId="8"/>
  </si>
  <si>
    <t>：</t>
    <phoneticPr fontId="8"/>
  </si>
  <si>
    <t>～</t>
    <phoneticPr fontId="8"/>
  </si>
  <si>
    <t>日曜日・祝日</t>
    <rPh sb="0" eb="2">
      <t>ニチヨウ</t>
    </rPh>
    <rPh sb="2" eb="3">
      <t>ヒ</t>
    </rPh>
    <rPh sb="4" eb="6">
      <t>シュクジツ</t>
    </rPh>
    <phoneticPr fontId="8"/>
  </si>
  <si>
    <t>サービス提供時間</t>
    <rPh sb="4" eb="6">
      <t>テイキョウ</t>
    </rPh>
    <phoneticPr fontId="8"/>
  </si>
  <si>
    <t>利用定員</t>
    <rPh sb="0" eb="2">
      <t>リヨウ</t>
    </rPh>
    <rPh sb="2" eb="4">
      <t>テイイン</t>
    </rPh>
    <phoneticPr fontId="8"/>
  </si>
  <si>
    <t>人</t>
    <phoneticPr fontId="8"/>
  </si>
  <si>
    <t>サービス提供単位２</t>
    <rPh sb="4" eb="6">
      <t>テイキョウ</t>
    </rPh>
    <phoneticPr fontId="8"/>
  </si>
  <si>
    <t>サービス提供単位３</t>
    <rPh sb="4" eb="6">
      <t>テイキョウ</t>
    </rPh>
    <phoneticPr fontId="8"/>
  </si>
  <si>
    <t>サービス提供単位４</t>
    <rPh sb="4" eb="6">
      <t>テイキョウ</t>
    </rPh>
    <phoneticPr fontId="8"/>
  </si>
  <si>
    <t>サービス提供単位５</t>
    <rPh sb="4" eb="6">
      <t>テイキョウ</t>
    </rPh>
    <phoneticPr fontId="8"/>
  </si>
  <si>
    <t>添付書類</t>
    <rPh sb="0" eb="2">
      <t>テンプ</t>
    </rPh>
    <rPh sb="2" eb="4">
      <t>ショルイ</t>
    </rPh>
    <phoneticPr fontId="8"/>
  </si>
  <si>
    <t>別添のとおり</t>
    <rPh sb="0" eb="2">
      <t>ベッテン</t>
    </rPh>
    <phoneticPr fontId="8"/>
  </si>
  <si>
    <t>備考</t>
    <phoneticPr fontId="8"/>
  </si>
  <si>
    <t>1  記入欄が不足する場合は、適宜欄を設けて記載してください。</t>
    <phoneticPr fontId="8"/>
  </si>
  <si>
    <t xml:space="preserve">2　管理者の兼務については、添付資料にて確認可能な場合は記載を省略することが可能です。               </t>
    <phoneticPr fontId="8"/>
  </si>
  <si>
    <t>3  サービス提供時間は、 送迎時間を除きます。</t>
    <phoneticPr fontId="8"/>
  </si>
  <si>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8"/>
  </si>
  <si>
    <t>フリガナ</t>
    <phoneticPr fontId="2"/>
  </si>
  <si>
    <t>所在地</t>
    <phoneticPr fontId="2"/>
  </si>
  <si>
    <t>住所</t>
    <phoneticPr fontId="2"/>
  </si>
  <si>
    <t>事業所、施設等の名称</t>
    <rPh sb="8" eb="10">
      <t>メイショウ</t>
    </rPh>
    <phoneticPr fontId="8"/>
  </si>
  <si>
    <t>食堂及び機能訓練室の面積</t>
    <rPh sb="0" eb="2">
      <t>ショクドウ</t>
    </rPh>
    <rPh sb="2" eb="3">
      <t>オヨ</t>
    </rPh>
    <rPh sb="4" eb="6">
      <t>キノウ</t>
    </rPh>
    <rPh sb="6" eb="8">
      <t>クンレン</t>
    </rPh>
    <rPh sb="8" eb="9">
      <t>シツ</t>
    </rPh>
    <rPh sb="10" eb="12">
      <t>メンセキ</t>
    </rPh>
    <phoneticPr fontId="8"/>
  </si>
  <si>
    <t>事業の一部を行う施設</t>
    <phoneticPr fontId="8"/>
  </si>
  <si>
    <t>４ 事業所の所在地以外の場所で事業の一部を行う施設を有する場合に記入してください。</t>
    <phoneticPr fontId="8"/>
  </si>
  <si>
    <t>介護予防通所介護相当サービス</t>
  </si>
  <si>
    <t>介護予防通所介護相当サービス</t>
    <phoneticPr fontId="2"/>
  </si>
  <si>
    <t>※サービスの種類
・介護予防通所介護相当サービス
・通所型サービスＡ（緩和した基準）</t>
    <phoneticPr fontId="8"/>
  </si>
  <si>
    <t>【更新】</t>
    <rPh sb="1" eb="3">
      <t>コウシン</t>
    </rPh>
    <phoneticPr fontId="2"/>
  </si>
  <si>
    <t>第１号様式</t>
    <rPh sb="0" eb="1">
      <t>ダイ</t>
    </rPh>
    <rPh sb="2" eb="3">
      <t>ゴウ</t>
    </rPh>
    <phoneticPr fontId="2"/>
  </si>
  <si>
    <t>添付</t>
    <rPh sb="0" eb="2">
      <t>テンプ</t>
    </rPh>
    <phoneticPr fontId="2"/>
  </si>
  <si>
    <t>本シート</t>
    <phoneticPr fontId="2"/>
  </si>
  <si>
    <t>添付省略</t>
    <rPh sb="0" eb="2">
      <t>テンプ</t>
    </rPh>
    <phoneticPr fontId="2"/>
  </si>
  <si>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8">
      <t>イチランヒョウ</t>
    </rPh>
    <rPh sb="20" eb="22">
      <t>キニュウ</t>
    </rPh>
    <rPh sb="22" eb="24">
      <t>ホウホウ</t>
    </rPh>
    <phoneticPr fontId="2"/>
  </si>
  <si>
    <t>←提出不要</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</si>
  <si>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</si>
  <si>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従業者の勤務の体制及び勤務形態一覧表
（シフト記号表）</t>
    <rPh sb="0" eb="3">
      <t>ジュウギョウシャ</t>
    </rPh>
    <rPh sb="4" eb="6">
      <t>キンム</t>
    </rPh>
    <rPh sb="7" eb="9">
      <t>タイセイ</t>
    </rPh>
    <rPh sb="9" eb="10">
      <t>オヨ</t>
    </rPh>
    <rPh sb="11" eb="13">
      <t>キンム</t>
    </rPh>
    <rPh sb="13" eb="15">
      <t>ケイタイ</t>
    </rPh>
    <rPh sb="15" eb="17">
      <t>イチラン</t>
    </rPh>
    <rPh sb="17" eb="18">
      <t>ヒョウ</t>
    </rPh>
    <rPh sb="23" eb="25">
      <t>キゴウ</t>
    </rPh>
    <rPh sb="25" eb="26">
      <t>ヒョウ</t>
    </rPh>
    <phoneticPr fontId="2"/>
  </si>
  <si>
    <t>従業者の勤務の体制及び勤務形態一覧表
（プルダウンリスト）</t>
    <rPh sb="0" eb="3">
      <t>ジュウギョウシャ</t>
    </rPh>
    <rPh sb="4" eb="6">
      <t>キンム</t>
    </rPh>
    <rPh sb="7" eb="9">
      <t>タイセイ</t>
    </rPh>
    <rPh sb="9" eb="10">
      <t>オヨ</t>
    </rPh>
    <rPh sb="11" eb="13">
      <t>キンム</t>
    </rPh>
    <rPh sb="13" eb="15">
      <t>ケイタイ</t>
    </rPh>
    <rPh sb="15" eb="18">
      <t>イチランヒョウ</t>
    </rPh>
    <phoneticPr fontId="2"/>
  </si>
  <si>
    <t>添付省略</t>
  </si>
  <si>
    <t>事業所の設備等に係る項目一覧表</t>
    <rPh sb="0" eb="3">
      <t>ジギョウショ</t>
    </rPh>
    <rPh sb="4" eb="6">
      <t>セツビ</t>
    </rPh>
    <rPh sb="6" eb="7">
      <t>トウ</t>
    </rPh>
    <rPh sb="8" eb="9">
      <t>カカ</t>
    </rPh>
    <rPh sb="10" eb="12">
      <t>コウモク</t>
    </rPh>
    <rPh sb="12" eb="14">
      <t>イチラン</t>
    </rPh>
    <rPh sb="14" eb="15">
      <t>ヒョウ</t>
    </rPh>
    <phoneticPr fontId="2"/>
  </si>
  <si>
    <t>参考様式５</t>
    <rPh sb="0" eb="2">
      <t>サンコウ</t>
    </rPh>
    <rPh sb="2" eb="4">
      <t>ヨウシキ</t>
    </rPh>
    <phoneticPr fontId="2"/>
  </si>
  <si>
    <t>※　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phoneticPr fontId="2"/>
  </si>
  <si>
    <t>「４　勤務形態一覧表」について、必要項目を満たしていれば、事業所で使用しているシフト表等で代用可能。
代替書類を提出する場合、「５　シフト記号表」は提出不要。</t>
    <phoneticPr fontId="2"/>
  </si>
  <si>
    <t>代表者の役職・氏名</t>
  </si>
  <si>
    <r>
      <t>（参考様式１－２）　</t>
    </r>
    <r>
      <rPr>
        <b/>
        <sz val="16"/>
        <rFont val="HGSｺﾞｼｯｸM"/>
        <family val="3"/>
        <charset val="128"/>
      </rPr>
      <t>従業者の勤務の体制及び勤務形態一覧表</t>
    </r>
    <rPh sb="1" eb="3">
      <t>サンコウ</t>
    </rPh>
    <rPh sb="3" eb="5">
      <t>ヨウシキ</t>
    </rPh>
    <phoneticPr fontId="8"/>
  </si>
  <si>
    <t>該当がある場合
提出すること。</t>
    <phoneticPr fontId="2"/>
  </si>
  <si>
    <t>介護予防・日常生活支援総合事業 [介護予防訪問介護相当サービス、訪問型サービスA
（緩和した基準によるサービス）、介護予防通所介護相当サービス] 指定必要書類</t>
    <rPh sb="23" eb="25">
      <t>カイゴ</t>
    </rPh>
    <rPh sb="73" eb="75">
      <t>シテイ</t>
    </rPh>
    <rPh sb="75" eb="77">
      <t>ヒツヨウ</t>
    </rPh>
    <phoneticPr fontId="46"/>
  </si>
  <si>
    <t xml:space="preserve"> 介護予防・日常生活支援総合事業指定申請に係るチェックリスト
[介護予防通所介護相当サービス]</t>
    <rPh sb="36" eb="38">
      <t>ツウショ</t>
    </rPh>
    <rPh sb="38" eb="40">
      <t>カイゴ</t>
    </rPh>
    <phoneticPr fontId="2"/>
  </si>
  <si>
    <t>指定申請書　（第１号様式）</t>
  </si>
  <si>
    <t>事業所の指定に係る記載事項　（付表１又は２）</t>
    <rPh sb="0" eb="3">
      <t>ジギョウショ</t>
    </rPh>
    <rPh sb="4" eb="6">
      <t>シテイ</t>
    </rPh>
    <rPh sb="7" eb="8">
      <t>カカ</t>
    </rPh>
    <rPh sb="9" eb="11">
      <t>キサイ</t>
    </rPh>
    <rPh sb="11" eb="13">
      <t>ジコウ</t>
    </rPh>
    <rPh sb="15" eb="17">
      <t>フヒョウ</t>
    </rPh>
    <rPh sb="18" eb="19">
      <t>マタ</t>
    </rPh>
    <phoneticPr fontId="46"/>
  </si>
  <si>
    <t>指定申請に係るチェックリスト
（【新規(又は更新)・訪問(又は通所)】チェックリスト）</t>
    <rPh sb="17" eb="19">
      <t>シンキ</t>
    </rPh>
    <rPh sb="20" eb="21">
      <t>マタ</t>
    </rPh>
    <rPh sb="22" eb="24">
      <t>コウシン</t>
    </rPh>
    <rPh sb="26" eb="28">
      <t>ホウモン</t>
    </rPh>
    <rPh sb="29" eb="30">
      <t>マタ</t>
    </rPh>
    <rPh sb="31" eb="33">
      <t>ツウショ</t>
    </rPh>
    <phoneticPr fontId="46"/>
  </si>
  <si>
    <t>登記事項証明書又は条例等（写しでも可）</t>
  </si>
  <si>
    <t>▲</t>
  </si>
  <si>
    <t>従業者の勤務の体制及び勤務形態一覧表
（参考様式１－１又は１－２）</t>
    <rPh sb="20" eb="22">
      <t>サンコウ</t>
    </rPh>
    <rPh sb="22" eb="24">
      <t>ヨウシキ</t>
    </rPh>
    <rPh sb="27" eb="28">
      <t>マタ</t>
    </rPh>
    <phoneticPr fontId="46"/>
  </si>
  <si>
    <t>サービス提供責任者（訪問事業責任者） 経歴書
（参考様式２）</t>
    <rPh sb="24" eb="26">
      <t>サンコウ</t>
    </rPh>
    <rPh sb="26" eb="28">
      <t>ヨウシキ</t>
    </rPh>
    <phoneticPr fontId="46"/>
  </si>
  <si>
    <t>―</t>
  </si>
  <si>
    <t>従業者の資格証の写し</t>
  </si>
  <si>
    <t>平面図</t>
  </si>
  <si>
    <t>事業所の設備等に係る項目一覧表　（参考様式３）</t>
    <rPh sb="17" eb="19">
      <t>サンコウ</t>
    </rPh>
    <rPh sb="19" eb="21">
      <t>ヨウシキ</t>
    </rPh>
    <phoneticPr fontId="46"/>
  </si>
  <si>
    <t>運営規程</t>
  </si>
  <si>
    <t>利用者からの苦情を処理するために講ずる措置の概要
（参考様式４）</t>
    <rPh sb="26" eb="28">
      <t>サンコウ</t>
    </rPh>
    <rPh sb="28" eb="30">
      <t>ヨウシキ</t>
    </rPh>
    <phoneticPr fontId="46"/>
  </si>
  <si>
    <t>損害賠償保険証書の写し</t>
  </si>
  <si>
    <t>誓約書　（参考様式５）</t>
    <rPh sb="5" eb="7">
      <t>サンコウ</t>
    </rPh>
    <rPh sb="7" eb="9">
      <t>ヨウシキ</t>
    </rPh>
    <phoneticPr fontId="46"/>
  </si>
  <si>
    <t>■</t>
  </si>
  <si>
    <t>■：添付書類が必要な加算を取得する場合、提出必須</t>
    <rPh sb="2" eb="4">
      <t>テンプ</t>
    </rPh>
    <rPh sb="4" eb="6">
      <t>ショルイ</t>
    </rPh>
    <rPh sb="7" eb="9">
      <t>ヒツヨウ</t>
    </rPh>
    <rPh sb="10" eb="12">
      <t>カサン</t>
    </rPh>
    <rPh sb="13" eb="15">
      <t>シュトク</t>
    </rPh>
    <rPh sb="17" eb="19">
      <t>バアイ</t>
    </rPh>
    <rPh sb="20" eb="22">
      <t>テイシュツ</t>
    </rPh>
    <rPh sb="22" eb="24">
      <t>ヒッス</t>
    </rPh>
    <phoneticPr fontId="46"/>
  </si>
  <si>
    <r>
      <t>加算に関する添付書類　</t>
    </r>
    <r>
      <rPr>
        <b/>
        <sz val="11"/>
        <rFont val="游ゴシック"/>
        <family val="3"/>
        <charset val="128"/>
      </rPr>
      <t>※１</t>
    </r>
    <rPh sb="0" eb="2">
      <t>カサン</t>
    </rPh>
    <rPh sb="3" eb="4">
      <t>カン</t>
    </rPh>
    <rPh sb="6" eb="8">
      <t>テンプ</t>
    </rPh>
    <rPh sb="8" eb="10">
      <t>ショルイ</t>
    </rPh>
    <phoneticPr fontId="46"/>
  </si>
  <si>
    <t>○</t>
  </si>
  <si>
    <t>○：提出必須</t>
    <rPh sb="2" eb="4">
      <t>テイシュツ</t>
    </rPh>
    <rPh sb="4" eb="6">
      <t>ヒッス</t>
    </rPh>
    <phoneticPr fontId="46"/>
  </si>
  <si>
    <t>営業日（該当に○）</t>
    <rPh sb="0" eb="2">
      <t>エイギョウ</t>
    </rPh>
    <rPh sb="2" eb="3">
      <t>ビ</t>
    </rPh>
    <rPh sb="4" eb="6">
      <t>ガイトウ</t>
    </rPh>
    <phoneticPr fontId="8"/>
  </si>
  <si>
    <t>サービス種類
（該当に○）</t>
    <rPh sb="4" eb="6">
      <t>シュルイ</t>
    </rPh>
    <rPh sb="8" eb="10">
      <t>ガイトウ</t>
    </rPh>
    <phoneticPr fontId="8"/>
  </si>
  <si>
    <t>曜日ごとに
異なる場合
記入</t>
    <rPh sb="0" eb="2">
      <t>ヨウビ</t>
    </rPh>
    <rPh sb="6" eb="7">
      <t>コト</t>
    </rPh>
    <rPh sb="9" eb="11">
      <t>バアイ</t>
    </rPh>
    <rPh sb="12" eb="14">
      <t>キニュウ</t>
    </rPh>
    <phoneticPr fontId="8"/>
  </si>
  <si>
    <r>
      <t>介護予防・日常生活支援総合事業費算定に係る体制等に関する届出書　</t>
    </r>
    <r>
      <rPr>
        <b/>
        <sz val="11"/>
        <rFont val="游ゴシック"/>
        <family val="3"/>
        <charset val="128"/>
      </rPr>
      <t>※１</t>
    </r>
    <phoneticPr fontId="2"/>
  </si>
  <si>
    <r>
      <t>介護予防・日常生活支援総合事業費算定に係る体制等状況一覧表　</t>
    </r>
    <r>
      <rPr>
        <b/>
        <sz val="11"/>
        <rFont val="游ゴシック"/>
        <family val="3"/>
        <charset val="128"/>
      </rPr>
      <t>※１</t>
    </r>
    <phoneticPr fontId="2"/>
  </si>
  <si>
    <r>
      <rPr>
        <b/>
        <sz val="11"/>
        <rFont val="游ゴシック"/>
        <family val="3"/>
        <charset val="128"/>
      </rPr>
      <t>※１</t>
    </r>
    <r>
      <rPr>
        <sz val="11"/>
        <rFont val="游ゴシック"/>
        <family val="3"/>
        <charset val="128"/>
      </rPr>
      <t>　事業費算定（加算）に関する書類については、綾瀬市ホームページ[【指定（新規・更新）・加算</t>
    </r>
    <rPh sb="3" eb="6">
      <t>ジギョウヒ</t>
    </rPh>
    <rPh sb="6" eb="8">
      <t>サンテイ</t>
    </rPh>
    <rPh sb="9" eb="11">
      <t>カサン</t>
    </rPh>
    <rPh sb="13" eb="14">
      <t>カン</t>
    </rPh>
    <rPh sb="16" eb="18">
      <t>ショルイ</t>
    </rPh>
    <rPh sb="24" eb="27">
      <t>アヤセシ</t>
    </rPh>
    <phoneticPr fontId="2"/>
  </si>
  <si>
    <t>　　　・変更等】介護予防・日常生活支援総合事業]内にある[2.加算届について]をご確認ください。</t>
    <rPh sb="4" eb="6">
      <t>ヘンコウ</t>
    </rPh>
    <phoneticPr fontId="2"/>
  </si>
  <si>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2"/>
  </si>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</sst>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0.0"/>
    <numFmt numFmtId="178" formatCode="#,##0.0#"/>
    <numFmt numFmtId="179" formatCode="h:mm;@"/>
    <numFmt numFmtId="180" formatCode="yyyy&quot;年&quot;m&quot;月&quot;d&quot;日&quot;;@"/>
    <numFmt numFmtId="181" formatCode="0.00_ "/>
    <numFmt numFmtId="182" formatCode="0_);[Red]\(0\)"/>
  </numFmts>
  <fonts count="6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10"/>
      <name val="ＭＳ 明朝"/>
      <family val="1"/>
      <charset val="128"/>
    </font>
    <font>
      <sz val="10"/>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8"/>
      <name val="ＭＳ 明朝"/>
      <family val="1"/>
      <charset val="128"/>
    </font>
    <font>
      <sz val="11"/>
      <name val="ＭＳ Ｐゴシック"/>
      <family val="3"/>
      <charset val="128"/>
    </font>
    <font>
      <sz val="10"/>
      <name val="ＭＳ ゴシック"/>
      <family val="3"/>
      <charset val="128"/>
    </font>
    <font>
      <sz val="10"/>
      <color rgb="FF000000"/>
      <name val="Times New Roman"/>
      <family val="1"/>
    </font>
    <font>
      <sz val="12"/>
      <name val="ＭＳ 明朝"/>
      <family val="1"/>
      <charset val="128"/>
    </font>
    <font>
      <sz val="10"/>
      <name val="ＭＳ Ｐ明朝"/>
      <family val="1"/>
      <charset val="128"/>
    </font>
    <font>
      <sz val="9"/>
      <name val="ＭＳ Ｐゴシック"/>
      <family val="3"/>
      <charset val="128"/>
    </font>
    <font>
      <sz val="11"/>
      <name val="ＭＳ Ｐゴシック"/>
      <family val="3"/>
      <charset val="128"/>
    </font>
    <font>
      <sz val="10"/>
      <color rgb="FF000000"/>
      <name val="Times New Roman"/>
      <family val="1"/>
    </font>
    <font>
      <b/>
      <sz val="14"/>
      <name val="ＭＳ Ｐゴシック"/>
      <family val="3"/>
      <charset val="128"/>
    </font>
    <font>
      <sz val="12"/>
      <name val="ＭＳ Ｐ明朝"/>
      <family val="1"/>
      <charset val="128"/>
    </font>
    <font>
      <sz val="16"/>
      <name val="ＭＳ ゴシック"/>
      <family val="3"/>
      <charset val="128"/>
    </font>
    <font>
      <sz val="12"/>
      <name val="ＭＳ ゴシック"/>
      <family val="3"/>
      <charset val="128"/>
    </font>
    <font>
      <b/>
      <sz val="16"/>
      <name val="ＭＳ ゴシック"/>
      <family val="3"/>
      <charset val="128"/>
    </font>
    <font>
      <sz val="9"/>
      <name val="ＭＳ 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2"/>
      <color theme="1"/>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rgb="FF000000"/>
      <name val="Times New Roman"/>
      <family val="1"/>
    </font>
    <font>
      <sz val="10"/>
      <name val="ＭＳ Ｐゴシック"/>
      <family val="3"/>
      <charset val="128"/>
      <scheme val="major"/>
    </font>
    <font>
      <sz val="10.5"/>
      <name val="ＭＳ Ｐゴシック"/>
      <family val="3"/>
      <charset val="128"/>
      <scheme val="minor"/>
    </font>
    <font>
      <sz val="9"/>
      <name val="ＭＳ Ｐゴシック"/>
      <family val="3"/>
      <charset val="128"/>
      <scheme val="major"/>
    </font>
    <font>
      <sz val="9.5"/>
      <name val="ＭＳ Ｐゴシック"/>
      <family val="3"/>
      <charset val="128"/>
      <scheme val="minor"/>
    </font>
    <font>
      <sz val="9"/>
      <name val="ＭＳ Ｐゴシック"/>
      <family val="3"/>
      <charset val="128"/>
      <scheme val="minor"/>
    </font>
    <font>
      <sz val="11"/>
      <name val="ＭＳ Ｐゴシック"/>
      <family val="2"/>
      <charset val="128"/>
      <scheme val="minor"/>
    </font>
    <font>
      <sz val="14"/>
      <name val="ＭＳ ゴシック"/>
      <family val="3"/>
      <charset val="128"/>
    </font>
    <font>
      <b/>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1"/>
      <name val="游ゴシック"/>
      <family val="3"/>
      <charset val="128"/>
    </font>
    <font>
      <sz val="11"/>
      <name val="游ゴシック"/>
      <family val="3"/>
      <charset val="128"/>
    </font>
    <font>
      <b/>
      <sz val="12"/>
      <name val="游ゴシック"/>
      <family val="3"/>
      <charset val="128"/>
    </font>
    <font>
      <sz val="11"/>
      <color theme="1"/>
      <name val="游ゴシック"/>
      <family val="3"/>
      <charset val="128"/>
    </font>
    <font>
      <sz val="8"/>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hair">
        <color auto="1"/>
      </bottom>
      <diagonal/>
    </border>
    <border>
      <left/>
      <right style="thin">
        <color indexed="64"/>
      </right>
      <top/>
      <bottom/>
      <diagonal/>
    </border>
    <border>
      <left style="medium">
        <color indexed="64"/>
      </left>
      <right/>
      <top/>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diagonal/>
    </border>
    <border>
      <left/>
      <right/>
      <top style="thin">
        <color auto="1"/>
      </top>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auto="1"/>
      </bottom>
      <diagonal/>
    </border>
    <border>
      <left style="thin">
        <color indexed="64"/>
      </left>
      <right/>
      <top style="hair">
        <color auto="1"/>
      </top>
      <bottom style="thin">
        <color indexed="64"/>
      </bottom>
      <diagonal/>
    </border>
    <border diagonalDown="1">
      <left style="medium">
        <color indexed="64"/>
      </left>
      <right style="hair">
        <color indexed="64"/>
      </right>
      <top style="medium">
        <color indexed="64"/>
      </top>
      <bottom style="hair">
        <color indexed="64"/>
      </bottom>
      <diagonal style="thin">
        <color indexed="64"/>
      </diagonal>
    </border>
    <border diagonalDown="1">
      <left style="hair">
        <color indexed="64"/>
      </left>
      <right style="medium">
        <color indexed="64"/>
      </right>
      <top style="medium">
        <color indexed="64"/>
      </top>
      <bottom style="hair">
        <color indexed="64"/>
      </bottom>
      <diagonal style="thin">
        <color indexed="64"/>
      </diagonal>
    </border>
    <border diagonalDown="1">
      <left style="medium">
        <color indexed="64"/>
      </left>
      <right style="hair">
        <color indexed="64"/>
      </right>
      <top style="hair">
        <color indexed="64"/>
      </top>
      <bottom style="medium">
        <color indexed="64"/>
      </bottom>
      <diagonal style="thin">
        <color indexed="64"/>
      </diagonal>
    </border>
    <border diagonalDown="1">
      <left style="hair">
        <color indexed="64"/>
      </left>
      <right style="medium">
        <color indexed="64"/>
      </right>
      <top style="hair">
        <color indexed="64"/>
      </top>
      <bottom style="medium">
        <color indexed="64"/>
      </bottom>
      <diagonal style="thin">
        <color indexed="64"/>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auto="1"/>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hair">
        <color auto="1"/>
      </top>
      <bottom style="thin">
        <color auto="1"/>
      </bottom>
      <diagonal/>
    </border>
    <border>
      <left style="thin">
        <color indexed="64"/>
      </left>
      <right style="thin">
        <color indexed="64"/>
      </right>
      <top style="hair">
        <color auto="1"/>
      </top>
      <bottom style="thin">
        <color indexed="64"/>
      </bottom>
      <diagonal/>
    </border>
    <border>
      <left style="thin">
        <color auto="1"/>
      </left>
      <right style="medium">
        <color indexed="64"/>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thin">
        <color indexed="64"/>
      </right>
      <top/>
      <bottom style="hair">
        <color auto="1"/>
      </bottom>
      <diagonal/>
    </border>
    <border>
      <left/>
      <right style="thin">
        <color indexed="64"/>
      </right>
      <top style="hair">
        <color auto="1"/>
      </top>
      <bottom/>
      <diagonal/>
    </border>
    <border>
      <left style="thin">
        <color indexed="64"/>
      </left>
      <right style="medium">
        <color indexed="64"/>
      </right>
      <top/>
      <bottom style="hair">
        <color indexed="64"/>
      </bottom>
      <diagonal/>
    </border>
    <border>
      <left style="hair">
        <color auto="1"/>
      </left>
      <right style="thin">
        <color auto="1"/>
      </right>
      <top style="thin">
        <color auto="1"/>
      </top>
      <bottom/>
      <diagonal/>
    </border>
    <border>
      <left style="thin">
        <color indexed="64"/>
      </left>
      <right style="hair">
        <color indexed="64"/>
      </right>
      <top/>
      <bottom style="hair">
        <color indexed="64"/>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indexed="64"/>
      </right>
      <top/>
      <bottom style="thin">
        <color indexed="64"/>
      </bottom>
      <diagonal/>
    </border>
    <border>
      <left style="hair">
        <color auto="1"/>
      </left>
      <right style="thin">
        <color auto="1"/>
      </right>
      <top/>
      <bottom style="thin">
        <color indexed="64"/>
      </bottom>
      <diagonal/>
    </border>
    <border>
      <left style="thin">
        <color auto="1"/>
      </left>
      <right style="hair">
        <color auto="1"/>
      </right>
      <top/>
      <bottom/>
      <diagonal/>
    </border>
    <border>
      <left style="hair">
        <color auto="1"/>
      </left>
      <right style="thin">
        <color indexed="64"/>
      </right>
      <top/>
      <bottom/>
      <diagonal/>
    </border>
    <border>
      <left style="thin">
        <color auto="1"/>
      </left>
      <right style="hair">
        <color auto="1"/>
      </right>
      <top/>
      <bottom style="medium">
        <color indexed="64"/>
      </bottom>
      <diagonal/>
    </border>
    <border>
      <left style="hair">
        <color auto="1"/>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2">
    <xf numFmtId="0" fontId="0" fillId="0" borderId="0">
      <alignment vertical="center"/>
    </xf>
    <xf numFmtId="0" fontId="1" fillId="0" borderId="0">
      <alignment vertical="center"/>
    </xf>
    <xf numFmtId="0" fontId="12" fillId="0" borderId="0"/>
    <xf numFmtId="0" fontId="10" fillId="0" borderId="0"/>
    <xf numFmtId="0" fontId="13" fillId="0" borderId="0">
      <alignment vertical="center"/>
    </xf>
    <xf numFmtId="0" fontId="12" fillId="0" borderId="0"/>
    <xf numFmtId="0" fontId="16" fillId="0" borderId="0"/>
    <xf numFmtId="0" fontId="17" fillId="0" borderId="0"/>
    <xf numFmtId="38" fontId="1" fillId="0" borderId="0" applyFont="0" applyFill="0" applyBorder="0" applyAlignment="0" applyProtection="0">
      <alignment vertical="center"/>
    </xf>
    <xf numFmtId="0" fontId="3" fillId="0" borderId="0" applyBorder="0"/>
    <xf numFmtId="0" fontId="10" fillId="0" borderId="0"/>
    <xf numFmtId="0" fontId="10" fillId="0" borderId="0">
      <alignment vertical="center"/>
    </xf>
    <xf numFmtId="0" fontId="10" fillId="0" borderId="0">
      <alignment vertical="center"/>
    </xf>
    <xf numFmtId="0" fontId="10" fillId="0" borderId="0"/>
    <xf numFmtId="0" fontId="12" fillId="0" borderId="0"/>
    <xf numFmtId="0" fontId="3" fillId="0" borderId="0" applyBorder="0"/>
    <xf numFmtId="0" fontId="45" fillId="0" borderId="0"/>
    <xf numFmtId="0" fontId="50" fillId="0" borderId="0"/>
    <xf numFmtId="0" fontId="10" fillId="0" borderId="0"/>
    <xf numFmtId="0" fontId="3" fillId="0" borderId="0" applyBorder="0"/>
    <xf numFmtId="0" fontId="12" fillId="0" borderId="0"/>
    <xf numFmtId="0" fontId="12" fillId="0" borderId="0"/>
  </cellStyleXfs>
  <cellXfs count="1063">
    <xf numFmtId="0" fontId="0" fillId="0" borderId="0" xfId="0">
      <alignment vertical="center"/>
    </xf>
    <xf numFmtId="0" fontId="19" fillId="0" borderId="0" xfId="9" applyFont="1" applyAlignment="1">
      <alignment vertical="center"/>
    </xf>
    <xf numFmtId="0" fontId="6" fillId="0" borderId="0" xfId="10" applyFont="1" applyBorder="1" applyAlignment="1">
      <alignment vertical="center"/>
    </xf>
    <xf numFmtId="0" fontId="6" fillId="0" borderId="0" xfId="10" applyFont="1" applyBorder="1" applyAlignment="1">
      <alignment horizontal="center" vertical="center"/>
    </xf>
    <xf numFmtId="0" fontId="3" fillId="0" borderId="0" xfId="9" applyFont="1" applyBorder="1" applyAlignment="1">
      <alignment horizontal="center" vertical="center"/>
    </xf>
    <xf numFmtId="0" fontId="13" fillId="0" borderId="90" xfId="9" applyFont="1" applyBorder="1" applyAlignment="1">
      <alignment horizontal="center" vertical="center"/>
    </xf>
    <xf numFmtId="0" fontId="13" fillId="0" borderId="91" xfId="9" applyFont="1" applyBorder="1" applyAlignment="1">
      <alignment horizontal="center" vertical="center"/>
    </xf>
    <xf numFmtId="0" fontId="13" fillId="0" borderId="92" xfId="9" applyFont="1" applyBorder="1" applyAlignment="1">
      <alignment horizontal="center" vertical="center"/>
    </xf>
    <xf numFmtId="0" fontId="13" fillId="0" borderId="97" xfId="9" applyFont="1" applyBorder="1" applyAlignment="1">
      <alignment horizontal="center" vertical="center"/>
    </xf>
    <xf numFmtId="0" fontId="13" fillId="0" borderId="98" xfId="9" applyFont="1" applyBorder="1" applyAlignment="1">
      <alignment horizontal="center" vertical="center"/>
    </xf>
    <xf numFmtId="0" fontId="6" fillId="0" borderId="0" xfId="11" applyFont="1">
      <alignment vertical="center"/>
    </xf>
    <xf numFmtId="0" fontId="4" fillId="0" borderId="0" xfId="11" applyFont="1" applyAlignment="1">
      <alignment vertical="center" wrapText="1"/>
    </xf>
    <xf numFmtId="0" fontId="13" fillId="0" borderId="0" xfId="11" applyFont="1">
      <alignment vertical="center"/>
    </xf>
    <xf numFmtId="0" fontId="10" fillId="0" borderId="0" xfId="3" applyFont="1" applyAlignment="1">
      <alignment vertical="center"/>
    </xf>
    <xf numFmtId="0" fontId="10" fillId="0" borderId="24" xfId="3" applyFont="1" applyBorder="1" applyAlignment="1">
      <alignment vertical="center"/>
    </xf>
    <xf numFmtId="0" fontId="10" fillId="0" borderId="0" xfId="3" applyFont="1" applyBorder="1" applyAlignment="1">
      <alignment vertical="center"/>
    </xf>
    <xf numFmtId="0" fontId="10" fillId="0" borderId="4" xfId="3" applyFont="1" applyBorder="1" applyAlignment="1">
      <alignment vertical="center"/>
    </xf>
    <xf numFmtId="0" fontId="10" fillId="0" borderId="21" xfId="3" applyFont="1" applyBorder="1" applyAlignment="1">
      <alignment vertical="center"/>
    </xf>
    <xf numFmtId="0" fontId="10" fillId="0" borderId="20" xfId="3" applyFont="1" applyBorder="1" applyAlignment="1">
      <alignment vertical="center"/>
    </xf>
    <xf numFmtId="0" fontId="10" fillId="0" borderId="19" xfId="3" applyFont="1" applyBorder="1" applyAlignment="1">
      <alignment vertical="center"/>
    </xf>
    <xf numFmtId="0" fontId="15" fillId="0" borderId="0" xfId="3" applyFont="1" applyAlignment="1">
      <alignment vertical="top"/>
    </xf>
    <xf numFmtId="0" fontId="0" fillId="2" borderId="0" xfId="0" applyFill="1">
      <alignment vertical="center"/>
    </xf>
    <xf numFmtId="0" fontId="24" fillId="2" borderId="0" xfId="0" applyFont="1" applyFill="1" applyAlignment="1">
      <alignment horizontal="left" vertical="center"/>
    </xf>
    <xf numFmtId="0" fontId="24" fillId="2" borderId="0" xfId="0" applyFont="1" applyFill="1">
      <alignment vertical="center"/>
    </xf>
    <xf numFmtId="0" fontId="25" fillId="2" borderId="0" xfId="0" applyFont="1" applyFill="1" applyAlignment="1">
      <alignment horizontal="left" vertical="center"/>
    </xf>
    <xf numFmtId="0" fontId="24" fillId="2" borderId="0" xfId="0" applyFont="1" applyFill="1" applyAlignment="1">
      <alignment vertical="center"/>
    </xf>
    <xf numFmtId="0" fontId="24" fillId="3" borderId="22" xfId="0" applyFont="1" applyFill="1" applyBorder="1" applyAlignment="1">
      <alignment horizontal="left" vertical="center"/>
    </xf>
    <xf numFmtId="0" fontId="24" fillId="4" borderId="22" xfId="0" applyFont="1" applyFill="1" applyBorder="1" applyAlignment="1">
      <alignment horizontal="left" vertical="center"/>
    </xf>
    <xf numFmtId="0" fontId="26" fillId="2" borderId="0" xfId="0" applyFont="1" applyFill="1" applyAlignment="1">
      <alignment horizontal="left" vertical="center"/>
    </xf>
    <xf numFmtId="0" fontId="24"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22" xfId="0" applyFont="1" applyFill="1" applyBorder="1" applyAlignment="1">
      <alignment horizontal="center" vertical="center"/>
    </xf>
    <xf numFmtId="0" fontId="24" fillId="2" borderId="22" xfId="0" applyFont="1" applyFill="1" applyBorder="1" applyAlignment="1">
      <alignment horizontal="left" vertical="center"/>
    </xf>
    <xf numFmtId="0" fontId="27" fillId="2" borderId="0" xfId="0" applyFont="1" applyFill="1">
      <alignment vertical="center"/>
    </xf>
    <xf numFmtId="0" fontId="27" fillId="2" borderId="0" xfId="0" applyFont="1" applyFill="1" applyAlignment="1">
      <alignment horizontal="left" vertical="center"/>
    </xf>
    <xf numFmtId="0" fontId="24" fillId="2" borderId="0" xfId="0" applyFont="1" applyFill="1" applyBorder="1">
      <alignment vertical="center"/>
    </xf>
    <xf numFmtId="0" fontId="24" fillId="2" borderId="0" xfId="0" applyFont="1" applyFill="1" applyAlignment="1">
      <alignment vertical="center" wrapText="1"/>
    </xf>
    <xf numFmtId="0" fontId="29" fillId="2" borderId="0" xfId="0" applyFont="1" applyFill="1">
      <alignment vertical="center"/>
    </xf>
    <xf numFmtId="0" fontId="30" fillId="0" borderId="0" xfId="0" applyFo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25" fillId="0" borderId="0" xfId="0" applyFont="1" applyAlignment="1">
      <alignment horizontal="left" vertical="center"/>
    </xf>
    <xf numFmtId="0" fontId="31" fillId="0" borderId="0" xfId="0" applyFont="1" applyAlignment="1">
      <alignment horizontal="right" vertical="center"/>
    </xf>
    <xf numFmtId="0" fontId="31" fillId="0" borderId="0" xfId="0" applyFont="1" applyFill="1" applyAlignment="1">
      <alignment horizontal="right" vertical="center"/>
    </xf>
    <xf numFmtId="0" fontId="31" fillId="0" borderId="0" xfId="0" applyFont="1" applyFill="1" applyAlignment="1">
      <alignment vertical="center"/>
    </xf>
    <xf numFmtId="0" fontId="31" fillId="0" borderId="0" xfId="0" applyFont="1">
      <alignment vertical="center"/>
    </xf>
    <xf numFmtId="0" fontId="31" fillId="0" borderId="0" xfId="0" applyFont="1" applyProtection="1">
      <alignment vertical="center"/>
    </xf>
    <xf numFmtId="0" fontId="31" fillId="0" borderId="0" xfId="0" applyFont="1" applyAlignment="1" applyProtection="1">
      <alignment horizontal="left" vertical="center"/>
    </xf>
    <xf numFmtId="0" fontId="31" fillId="0" borderId="0" xfId="0" applyFont="1" applyAlignment="1" applyProtection="1">
      <alignment horizontal="right" vertical="center"/>
    </xf>
    <xf numFmtId="0" fontId="31" fillId="2" borderId="0" xfId="0" applyFont="1" applyFill="1" applyAlignment="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center" vertical="center"/>
    </xf>
    <xf numFmtId="0" fontId="30" fillId="2" borderId="0" xfId="0" quotePrefix="1" applyFont="1" applyFill="1" applyBorder="1" applyAlignment="1">
      <alignment vertical="center"/>
    </xf>
    <xf numFmtId="0" fontId="30" fillId="0" borderId="0" xfId="0" applyFont="1" applyBorder="1" applyProtection="1">
      <alignment vertical="center"/>
    </xf>
    <xf numFmtId="0" fontId="30" fillId="0" borderId="0" xfId="0" applyFont="1" applyBorder="1" applyAlignment="1" applyProtection="1">
      <alignment horizontal="left" vertical="center"/>
    </xf>
    <xf numFmtId="0" fontId="30" fillId="0" borderId="0" xfId="0" applyFont="1" applyBorder="1" applyAlignment="1" applyProtection="1">
      <alignment horizontal="right" vertical="center"/>
    </xf>
    <xf numFmtId="0" fontId="30" fillId="0" borderId="0" xfId="0" applyFont="1" applyBorder="1" applyAlignment="1" applyProtection="1">
      <alignment horizontal="center" vertical="center"/>
    </xf>
    <xf numFmtId="0" fontId="30" fillId="0" borderId="0" xfId="0" applyFont="1" applyProtection="1">
      <alignment vertical="center"/>
    </xf>
    <xf numFmtId="0" fontId="30" fillId="0" borderId="0" xfId="0" applyFont="1" applyAlignment="1">
      <alignment horizontal="right" vertical="center"/>
    </xf>
    <xf numFmtId="0" fontId="30" fillId="2" borderId="0" xfId="0" applyFont="1" applyFill="1" applyBorder="1" applyAlignment="1" applyProtection="1">
      <alignment vertical="center"/>
    </xf>
    <xf numFmtId="0" fontId="32" fillId="0" borderId="0" xfId="0" applyFont="1" applyProtection="1">
      <alignment vertical="center"/>
    </xf>
    <xf numFmtId="0" fontId="30" fillId="2" borderId="0" xfId="0" applyFont="1" applyFill="1" applyBorder="1" applyAlignment="1" applyProtection="1">
      <alignment horizontal="center" vertical="center"/>
    </xf>
    <xf numFmtId="20" fontId="30" fillId="2" borderId="0" xfId="0" applyNumberFormat="1" applyFont="1" applyFill="1" applyBorder="1" applyAlignment="1" applyProtection="1">
      <alignment vertical="center"/>
    </xf>
    <xf numFmtId="0" fontId="30" fillId="2" borderId="0" xfId="0" applyFont="1" applyFill="1" applyBorder="1" applyAlignment="1" applyProtection="1">
      <alignment horizontal="right" vertical="center"/>
    </xf>
    <xf numFmtId="177" fontId="30" fillId="2" borderId="0" xfId="0" applyNumberFormat="1" applyFont="1" applyFill="1" applyBorder="1" applyAlignment="1" applyProtection="1">
      <alignment vertical="center"/>
    </xf>
    <xf numFmtId="0" fontId="30" fillId="2" borderId="0" xfId="0" applyFont="1" applyFill="1" applyBorder="1" applyAlignment="1" applyProtection="1">
      <alignment horizontal="left" vertical="center"/>
    </xf>
    <xf numFmtId="177" fontId="30" fillId="0" borderId="0" xfId="0" applyNumberFormat="1" applyFont="1" applyBorder="1" applyAlignment="1" applyProtection="1">
      <alignment vertical="center"/>
    </xf>
    <xf numFmtId="0" fontId="31" fillId="0" borderId="0" xfId="0" applyFont="1" applyBorder="1" applyAlignment="1" applyProtection="1">
      <alignment horizontal="center" vertical="center"/>
    </xf>
    <xf numFmtId="20" fontId="30" fillId="0" borderId="0" xfId="0" applyNumberFormat="1" applyFont="1" applyBorder="1" applyAlignment="1" applyProtection="1">
      <alignment vertical="center"/>
    </xf>
    <xf numFmtId="0" fontId="30" fillId="0" borderId="0" xfId="0" applyFont="1" applyBorder="1" applyAlignment="1" applyProtection="1">
      <alignment vertical="center"/>
    </xf>
    <xf numFmtId="0" fontId="32" fillId="0" borderId="0" xfId="0" applyFont="1" applyBorder="1" applyAlignment="1" applyProtection="1">
      <alignment horizontal="left" vertical="center"/>
    </xf>
    <xf numFmtId="0" fontId="30" fillId="2" borderId="0" xfId="0" applyFont="1" applyFill="1" applyBorder="1" applyAlignment="1" applyProtection="1">
      <alignment vertical="center"/>
      <protection locked="0"/>
    </xf>
    <xf numFmtId="0" fontId="30" fillId="2" borderId="0" xfId="0" applyFont="1" applyFill="1" applyBorder="1" applyAlignment="1">
      <alignment horizontal="center" vertical="center"/>
    </xf>
    <xf numFmtId="0" fontId="30" fillId="2" borderId="0" xfId="0" applyFont="1" applyFill="1" applyBorder="1" applyProtection="1">
      <alignment vertical="center"/>
    </xf>
    <xf numFmtId="0" fontId="31" fillId="0" borderId="0" xfId="0" applyFont="1" applyBorder="1" applyAlignment="1" applyProtection="1">
      <alignment vertical="center"/>
    </xf>
    <xf numFmtId="0" fontId="30" fillId="0" borderId="0" xfId="0" applyFont="1" applyAlignment="1" applyProtection="1">
      <alignment horizontal="center" vertical="center"/>
    </xf>
    <xf numFmtId="1" fontId="30" fillId="2" borderId="0" xfId="0" applyNumberFormat="1" applyFont="1" applyFill="1" applyBorder="1" applyAlignment="1" applyProtection="1">
      <alignment vertical="center"/>
    </xf>
    <xf numFmtId="0" fontId="30" fillId="0" borderId="0" xfId="0" applyFont="1" applyAlignment="1">
      <alignment horizontal="center" vertical="center"/>
    </xf>
    <xf numFmtId="0" fontId="30" fillId="0" borderId="0" xfId="0" applyFont="1" applyBorder="1" applyAlignment="1">
      <alignment vertical="center"/>
    </xf>
    <xf numFmtId="0" fontId="32" fillId="0" borderId="0" xfId="0" applyFont="1" applyAlignment="1">
      <alignment horizontal="right" vertical="center"/>
    </xf>
    <xf numFmtId="0" fontId="32" fillId="0" borderId="0" xfId="0" applyFont="1" applyAlignment="1"/>
    <xf numFmtId="0" fontId="31" fillId="2" borderId="0" xfId="0" applyFont="1" applyFill="1" applyBorder="1" applyProtection="1">
      <alignment vertical="center"/>
    </xf>
    <xf numFmtId="0" fontId="32" fillId="0" borderId="0" xfId="0" applyFont="1" applyAlignment="1" applyProtection="1">
      <alignment horizontal="center" vertical="center"/>
    </xf>
    <xf numFmtId="0" fontId="30" fillId="0" borderId="0" xfId="0" applyFont="1" applyBorder="1" applyAlignment="1">
      <alignment horizontal="center" vertical="center"/>
    </xf>
    <xf numFmtId="0" fontId="24" fillId="2" borderId="0" xfId="0" applyFont="1" applyFill="1" applyBorder="1" applyAlignment="1" applyProtection="1">
      <alignment vertical="center"/>
    </xf>
    <xf numFmtId="0" fontId="24" fillId="0" borderId="0" xfId="0" applyFont="1" applyBorder="1" applyAlignment="1" applyProtection="1">
      <alignment vertical="center"/>
    </xf>
    <xf numFmtId="0" fontId="32" fillId="0" borderId="0" xfId="0" applyFont="1" applyAlignment="1">
      <alignment horizontal="left"/>
    </xf>
    <xf numFmtId="0" fontId="24" fillId="0" borderId="0" xfId="0" applyFont="1" applyBorder="1" applyAlignment="1" applyProtection="1">
      <alignment horizontal="left" vertical="center"/>
    </xf>
    <xf numFmtId="0" fontId="30" fillId="0" borderId="0" xfId="0" applyFont="1" applyAlignment="1" applyProtection="1">
      <alignment horizontal="right" vertical="center"/>
    </xf>
    <xf numFmtId="0" fontId="30" fillId="0" borderId="0" xfId="0" applyFont="1" applyBorder="1" applyAlignment="1">
      <alignment horizontal="right" vertical="center"/>
    </xf>
    <xf numFmtId="0" fontId="30" fillId="0" borderId="0" xfId="0" applyFont="1" applyBorder="1" applyAlignment="1">
      <alignment horizontal="left" vertical="center"/>
    </xf>
    <xf numFmtId="0" fontId="30" fillId="0" borderId="0" xfId="0" applyNumberFormat="1" applyFont="1" applyBorder="1" applyAlignment="1" applyProtection="1">
      <alignment horizontal="center" vertical="center"/>
    </xf>
    <xf numFmtId="20" fontId="31" fillId="0" borderId="0" xfId="0" applyNumberFormat="1" applyFont="1" applyBorder="1" applyAlignment="1" applyProtection="1">
      <alignment vertical="center"/>
    </xf>
    <xf numFmtId="0" fontId="31" fillId="0" borderId="0" xfId="0" applyFont="1" applyBorder="1" applyProtection="1">
      <alignment vertical="center"/>
    </xf>
    <xf numFmtId="0" fontId="31" fillId="0" borderId="0" xfId="0" applyFont="1" applyAlignment="1" applyProtection="1">
      <alignment horizontal="center" vertical="center"/>
    </xf>
    <xf numFmtId="0" fontId="31" fillId="0" borderId="0" xfId="0" applyFont="1" applyAlignment="1">
      <alignment horizontal="center" vertical="center"/>
    </xf>
    <xf numFmtId="0" fontId="31" fillId="0" borderId="0" xfId="0" applyFont="1" applyBorder="1" applyAlignment="1">
      <alignment vertical="center"/>
    </xf>
    <xf numFmtId="0" fontId="25" fillId="0" borderId="0" xfId="0" applyFont="1" applyAlignment="1">
      <alignment horizontal="right" vertical="center"/>
    </xf>
    <xf numFmtId="0" fontId="31" fillId="0" borderId="0" xfId="0" applyFont="1" applyBorder="1" applyAlignment="1">
      <alignment horizontal="center" vertical="center"/>
    </xf>
    <xf numFmtId="0" fontId="33" fillId="0" borderId="0" xfId="0" applyFont="1" applyAlignment="1"/>
    <xf numFmtId="0" fontId="24" fillId="0" borderId="0" xfId="0" applyFont="1">
      <alignment vertical="center"/>
    </xf>
    <xf numFmtId="0" fontId="24" fillId="0" borderId="0" xfId="0" applyFont="1" applyProtection="1">
      <alignment vertical="center"/>
    </xf>
    <xf numFmtId="0" fontId="24" fillId="0" borderId="0" xfId="0" applyFont="1" applyAlignment="1" applyProtection="1">
      <alignment horizontal="left" vertical="center"/>
    </xf>
    <xf numFmtId="0" fontId="24" fillId="0" borderId="0" xfId="0" applyFont="1" applyAlignment="1">
      <alignment horizontal="right" vertical="center"/>
    </xf>
    <xf numFmtId="0" fontId="32" fillId="0" borderId="37" xfId="0" applyFont="1" applyBorder="1" applyAlignment="1">
      <alignment horizontal="center" vertical="center"/>
    </xf>
    <xf numFmtId="0" fontId="32" fillId="0" borderId="22" xfId="0" applyFont="1" applyBorder="1" applyAlignment="1">
      <alignment horizontal="center" vertical="center"/>
    </xf>
    <xf numFmtId="0" fontId="32" fillId="0" borderId="45" xfId="0" applyFont="1" applyBorder="1" applyAlignment="1">
      <alignment horizontal="center" vertical="center"/>
    </xf>
    <xf numFmtId="0" fontId="32" fillId="0" borderId="16" xfId="0" applyFont="1" applyBorder="1" applyAlignment="1">
      <alignment horizontal="center" vertical="center"/>
    </xf>
    <xf numFmtId="0" fontId="32" fillId="0" borderId="37"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36" xfId="0" applyNumberFormat="1" applyFont="1" applyFill="1" applyBorder="1" applyAlignment="1">
      <alignment horizontal="center" vertical="center" wrapText="1"/>
    </xf>
    <xf numFmtId="0" fontId="32" fillId="0" borderId="50" xfId="0" applyNumberFormat="1" applyFont="1" applyFill="1" applyBorder="1" applyAlignment="1">
      <alignment horizontal="center" vertical="center" wrapText="1"/>
    </xf>
    <xf numFmtId="0" fontId="32" fillId="0" borderId="59" xfId="0" applyNumberFormat="1" applyFont="1" applyFill="1" applyBorder="1" applyAlignment="1">
      <alignment horizontal="center" vertical="center" wrapText="1"/>
    </xf>
    <xf numFmtId="0" fontId="30" fillId="4" borderId="73" xfId="0" applyFont="1" applyFill="1" applyBorder="1" applyAlignment="1" applyProtection="1">
      <alignment horizontal="center" vertical="center" wrapText="1"/>
      <protection locked="0"/>
    </xf>
    <xf numFmtId="0" fontId="30" fillId="4" borderId="114" xfId="0" applyFont="1" applyFill="1" applyBorder="1" applyAlignment="1" applyProtection="1">
      <alignment horizontal="center" vertical="center" shrinkToFit="1"/>
      <protection locked="0"/>
    </xf>
    <xf numFmtId="0" fontId="30" fillId="4" borderId="115" xfId="0" applyFont="1" applyFill="1" applyBorder="1" applyAlignment="1" applyProtection="1">
      <alignment horizontal="center" vertical="center" shrinkToFit="1"/>
      <protection locked="0"/>
    </xf>
    <xf numFmtId="0" fontId="30" fillId="4" borderId="116" xfId="0" applyFont="1" applyFill="1" applyBorder="1" applyAlignment="1" applyProtection="1">
      <alignment horizontal="center" vertical="center" shrinkToFit="1"/>
      <protection locked="0"/>
    </xf>
    <xf numFmtId="0" fontId="30" fillId="4" borderId="4" xfId="0" applyFont="1" applyFill="1" applyBorder="1" applyAlignment="1" applyProtection="1">
      <alignment horizontal="center" vertical="center" wrapText="1"/>
      <protection locked="0"/>
    </xf>
    <xf numFmtId="178" fontId="30" fillId="0" borderId="125" xfId="0" applyNumberFormat="1" applyFont="1" applyBorder="1" applyAlignment="1">
      <alignment horizontal="center" vertical="center" shrinkToFit="1"/>
    </xf>
    <xf numFmtId="178" fontId="30" fillId="0" borderId="126" xfId="0" applyNumberFormat="1" applyFont="1" applyBorder="1" applyAlignment="1">
      <alignment horizontal="center" vertical="center" shrinkToFit="1"/>
    </xf>
    <xf numFmtId="178" fontId="30" fillId="0" borderId="127" xfId="0" applyNumberFormat="1" applyFont="1" applyBorder="1" applyAlignment="1">
      <alignment horizontal="center" vertical="center" shrinkToFit="1"/>
    </xf>
    <xf numFmtId="0" fontId="30" fillId="4" borderId="23" xfId="0" applyFont="1" applyFill="1" applyBorder="1" applyAlignment="1" applyProtection="1">
      <alignment horizontal="center" vertical="center" wrapText="1"/>
      <protection locked="0"/>
    </xf>
    <xf numFmtId="178" fontId="30" fillId="0" borderId="132" xfId="0" applyNumberFormat="1" applyFont="1" applyBorder="1" applyAlignment="1">
      <alignment horizontal="center" vertical="center" shrinkToFit="1"/>
    </xf>
    <xf numFmtId="178" fontId="30" fillId="0" borderId="133" xfId="0" applyNumberFormat="1" applyFont="1" applyBorder="1" applyAlignment="1">
      <alignment horizontal="center" vertical="center" shrinkToFit="1"/>
    </xf>
    <xf numFmtId="178" fontId="30" fillId="0" borderId="134" xfId="0" applyNumberFormat="1" applyFont="1" applyBorder="1" applyAlignment="1">
      <alignment horizontal="center" vertical="center" shrinkToFit="1"/>
    </xf>
    <xf numFmtId="0" fontId="30" fillId="4" borderId="1" xfId="0" applyFont="1" applyFill="1" applyBorder="1" applyAlignment="1" applyProtection="1">
      <alignment horizontal="center" vertical="center" wrapText="1"/>
      <protection locked="0"/>
    </xf>
    <xf numFmtId="0" fontId="24" fillId="2" borderId="40" xfId="0" applyFont="1" applyFill="1" applyBorder="1">
      <alignment vertical="center"/>
    </xf>
    <xf numFmtId="0" fontId="24" fillId="2" borderId="39" xfId="0" applyFont="1" applyFill="1" applyBorder="1" applyAlignment="1">
      <alignment horizontal="center" vertical="center" wrapText="1"/>
    </xf>
    <xf numFmtId="0" fontId="24" fillId="2" borderId="39" xfId="0" applyFont="1" applyFill="1" applyBorder="1" applyAlignment="1">
      <alignment horizontal="center" vertical="center" shrinkToFit="1"/>
    </xf>
    <xf numFmtId="0" fontId="36" fillId="2" borderId="39" xfId="0" applyFont="1" applyFill="1" applyBorder="1" applyAlignment="1">
      <alignment horizontal="center" vertical="center" wrapText="1"/>
    </xf>
    <xf numFmtId="1" fontId="24" fillId="2" borderId="39" xfId="0" applyNumberFormat="1"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0" borderId="109" xfId="0" applyFont="1" applyBorder="1">
      <alignment vertical="center"/>
    </xf>
    <xf numFmtId="0" fontId="24" fillId="0" borderId="61" xfId="0" applyFont="1" applyFill="1" applyBorder="1" applyAlignment="1">
      <alignment vertical="center" wrapText="1"/>
    </xf>
    <xf numFmtId="178" fontId="32" fillId="2" borderId="48" xfId="0" applyNumberFormat="1" applyFont="1" applyFill="1" applyBorder="1" applyAlignment="1">
      <alignment horizontal="center" vertical="center" shrinkToFit="1"/>
    </xf>
    <xf numFmtId="178" fontId="32" fillId="2" borderId="47" xfId="0" applyNumberFormat="1" applyFont="1" applyFill="1" applyBorder="1" applyAlignment="1">
      <alignment horizontal="center" vertical="center" shrinkToFit="1"/>
    </xf>
    <xf numFmtId="178" fontId="32" fillId="2" borderId="144" xfId="0" applyNumberFormat="1" applyFont="1" applyFill="1" applyBorder="1" applyAlignment="1">
      <alignment horizontal="center" vertical="center" shrinkToFit="1"/>
    </xf>
    <xf numFmtId="0" fontId="24" fillId="0" borderId="10" xfId="0" applyFont="1" applyBorder="1">
      <alignment vertical="center"/>
    </xf>
    <xf numFmtId="0" fontId="24" fillId="0" borderId="9" xfId="0" applyFont="1" applyFill="1" applyBorder="1" applyAlignment="1">
      <alignment vertical="center" wrapText="1"/>
    </xf>
    <xf numFmtId="178" fontId="32" fillId="2" borderId="37" xfId="0" applyNumberFormat="1" applyFont="1" applyFill="1" applyBorder="1" applyAlignment="1">
      <alignment horizontal="center" vertical="center" shrinkToFit="1"/>
    </xf>
    <xf numFmtId="178" fontId="32" fillId="2" borderId="22" xfId="0" applyNumberFormat="1" applyFont="1" applyFill="1" applyBorder="1" applyAlignment="1">
      <alignment horizontal="center" vertical="center" shrinkToFit="1"/>
    </xf>
    <xf numFmtId="178" fontId="32" fillId="2" borderId="45" xfId="0" applyNumberFormat="1" applyFont="1" applyFill="1" applyBorder="1" applyAlignment="1">
      <alignment horizontal="center" vertical="center" shrinkToFit="1"/>
    </xf>
    <xf numFmtId="178" fontId="32" fillId="2" borderId="15" xfId="0" applyNumberFormat="1" applyFont="1" applyFill="1" applyBorder="1" applyAlignment="1" applyProtection="1">
      <alignment horizontal="center" vertical="center" shrinkToFit="1"/>
    </xf>
    <xf numFmtId="178" fontId="32" fillId="2" borderId="14" xfId="0" applyNumberFormat="1" applyFont="1" applyFill="1" applyBorder="1" applyAlignment="1" applyProtection="1">
      <alignment horizontal="center" vertical="center" shrinkToFit="1"/>
    </xf>
    <xf numFmtId="178" fontId="32" fillId="2" borderId="13" xfId="0" applyNumberFormat="1" applyFont="1" applyFill="1" applyBorder="1" applyAlignment="1" applyProtection="1">
      <alignment horizontal="center" vertical="center" shrinkToFit="1"/>
    </xf>
    <xf numFmtId="178" fontId="32" fillId="2" borderId="110" xfId="0" applyNumberFormat="1" applyFont="1" applyFill="1" applyBorder="1" applyAlignment="1" applyProtection="1">
      <alignment horizontal="center" vertical="center" shrinkToFit="1"/>
    </xf>
    <xf numFmtId="178" fontId="32" fillId="2" borderId="37" xfId="0" applyNumberFormat="1" applyFont="1" applyFill="1" applyBorder="1" applyAlignment="1" applyProtection="1">
      <alignment horizontal="center" vertical="center" shrinkToFit="1"/>
    </xf>
    <xf numFmtId="178" fontId="32" fillId="2" borderId="22" xfId="0" applyNumberFormat="1" applyFont="1" applyFill="1" applyBorder="1" applyAlignment="1" applyProtection="1">
      <alignment horizontal="center" vertical="center" shrinkToFit="1"/>
    </xf>
    <xf numFmtId="178" fontId="32" fillId="2" borderId="45" xfId="0" applyNumberFormat="1" applyFont="1" applyFill="1" applyBorder="1" applyAlignment="1" applyProtection="1">
      <alignment horizontal="center" vertical="center" shrinkToFit="1"/>
    </xf>
    <xf numFmtId="178" fontId="32" fillId="2" borderId="16" xfId="0" applyNumberFormat="1" applyFont="1" applyFill="1" applyBorder="1" applyAlignment="1" applyProtection="1">
      <alignment horizontal="center" vertical="center" shrinkToFit="1"/>
    </xf>
    <xf numFmtId="178" fontId="32" fillId="2" borderId="36" xfId="0" applyNumberFormat="1" applyFont="1" applyFill="1" applyBorder="1" applyAlignment="1" applyProtection="1">
      <alignment horizontal="center" vertical="center" shrinkToFit="1"/>
    </xf>
    <xf numFmtId="178" fontId="32" fillId="2" borderId="50" xfId="0" applyNumberFormat="1" applyFont="1" applyFill="1" applyBorder="1" applyAlignment="1" applyProtection="1">
      <alignment horizontal="center" vertical="center" shrinkToFit="1"/>
    </xf>
    <xf numFmtId="178" fontId="32" fillId="2" borderId="59" xfId="0" applyNumberFormat="1" applyFont="1" applyFill="1" applyBorder="1" applyAlignment="1" applyProtection="1">
      <alignment horizontal="center" vertical="center" shrinkToFit="1"/>
    </xf>
    <xf numFmtId="178" fontId="32" fillId="2" borderId="93" xfId="0" applyNumberFormat="1" applyFont="1" applyFill="1" applyBorder="1" applyAlignment="1" applyProtection="1">
      <alignment horizontal="center" vertical="center" shrinkToFit="1"/>
    </xf>
    <xf numFmtId="0" fontId="33" fillId="0" borderId="0" xfId="0" applyFont="1">
      <alignment vertical="center"/>
    </xf>
    <xf numFmtId="0" fontId="24" fillId="0" borderId="0" xfId="0" applyFont="1" applyAlignment="1">
      <alignment vertical="center" shrinkToFit="1"/>
    </xf>
    <xf numFmtId="0" fontId="35" fillId="0" borderId="0" xfId="0" applyFont="1" applyAlignment="1">
      <alignment vertical="center" shrinkToFit="1"/>
    </xf>
    <xf numFmtId="0" fontId="24" fillId="0" borderId="0" xfId="0" applyFont="1" applyAlignment="1">
      <alignment horizontal="lef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lignment vertical="center"/>
    </xf>
    <xf numFmtId="0" fontId="24" fillId="0" borderId="0" xfId="0" applyFont="1" applyBorder="1">
      <alignment vertical="center"/>
    </xf>
    <xf numFmtId="0" fontId="32" fillId="0" borderId="0" xfId="0" applyFont="1" applyFill="1" applyAlignment="1"/>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horizontal="justify" vertical="center" wrapText="1"/>
    </xf>
    <xf numFmtId="0" fontId="24" fillId="0" borderId="0" xfId="0" applyFont="1" applyFill="1" applyAlignment="1">
      <alignment vertical="center" textRotation="90"/>
    </xf>
    <xf numFmtId="0" fontId="24" fillId="0" borderId="0" xfId="0" applyFont="1" applyFill="1" applyAlignment="1">
      <alignment horizontal="left" vertical="center"/>
    </xf>
    <xf numFmtId="0" fontId="37" fillId="2" borderId="0" xfId="0" applyFont="1" applyFill="1" applyAlignment="1" applyProtection="1">
      <alignment horizontal="left" vertical="center"/>
    </xf>
    <xf numFmtId="0" fontId="38" fillId="2" borderId="0" xfId="0" applyFont="1" applyFill="1" applyAlignment="1" applyProtection="1">
      <alignment horizontal="center" vertical="center"/>
    </xf>
    <xf numFmtId="0" fontId="38" fillId="2" borderId="0" xfId="0" applyFont="1" applyFill="1" applyProtection="1">
      <alignment vertical="center"/>
    </xf>
    <xf numFmtId="0" fontId="38" fillId="2" borderId="0" xfId="0" applyFont="1" applyFill="1" applyAlignment="1" applyProtection="1">
      <alignment horizontal="left" vertical="center"/>
    </xf>
    <xf numFmtId="0" fontId="39" fillId="2" borderId="0" xfId="0" applyFont="1" applyFill="1" applyProtection="1">
      <alignment vertical="center"/>
    </xf>
    <xf numFmtId="0" fontId="39" fillId="2" borderId="0" xfId="0" applyFont="1" applyFill="1" applyAlignment="1" applyProtection="1">
      <alignment horizontal="left" vertical="center"/>
    </xf>
    <xf numFmtId="0" fontId="38" fillId="3" borderId="22" xfId="0" applyFont="1" applyFill="1" applyBorder="1" applyAlignment="1" applyProtection="1">
      <alignment horizontal="center" vertical="center"/>
      <protection locked="0"/>
    </xf>
    <xf numFmtId="20" fontId="38" fillId="3" borderId="22" xfId="0" applyNumberFormat="1" applyFont="1" applyFill="1" applyBorder="1" applyAlignment="1" applyProtection="1">
      <alignment horizontal="center" vertical="center"/>
      <protection locked="0"/>
    </xf>
    <xf numFmtId="0" fontId="38" fillId="2" borderId="22" xfId="0" applyFont="1" applyFill="1" applyBorder="1" applyAlignment="1" applyProtection="1">
      <alignment horizontal="center" vertical="center"/>
    </xf>
    <xf numFmtId="179" fontId="38" fillId="2" borderId="22" xfId="0" applyNumberFormat="1" applyFont="1" applyFill="1" applyBorder="1" applyAlignment="1" applyProtection="1">
      <alignment horizontal="center" vertical="center"/>
    </xf>
    <xf numFmtId="0" fontId="38" fillId="2" borderId="22" xfId="0" applyNumberFormat="1" applyFont="1" applyFill="1" applyBorder="1" applyAlignment="1" applyProtection="1">
      <alignment horizontal="center" vertical="center"/>
    </xf>
    <xf numFmtId="0" fontId="38" fillId="3" borderId="22" xfId="0" applyFont="1" applyFill="1" applyBorder="1" applyAlignment="1" applyProtection="1">
      <alignment horizontal="left" vertical="center"/>
      <protection locked="0"/>
    </xf>
    <xf numFmtId="0" fontId="38" fillId="2" borderId="22" xfId="8" applyNumberFormat="1" applyFont="1" applyFill="1" applyBorder="1" applyAlignment="1" applyProtection="1">
      <alignment horizontal="center" vertical="center"/>
    </xf>
    <xf numFmtId="20" fontId="38" fillId="2" borderId="22" xfId="0" applyNumberFormat="1" applyFont="1" applyFill="1" applyBorder="1" applyAlignment="1" applyProtection="1">
      <alignment horizontal="center" vertical="center"/>
    </xf>
    <xf numFmtId="0" fontId="40" fillId="2" borderId="0" xfId="0" applyFont="1" applyFill="1" applyAlignment="1" applyProtection="1">
      <alignment horizontal="left" vertical="center"/>
    </xf>
    <xf numFmtId="0" fontId="38" fillId="2" borderId="0" xfId="0" applyFont="1" applyFill="1" applyAlignment="1" applyProtection="1">
      <alignment vertical="center"/>
    </xf>
    <xf numFmtId="0" fontId="41" fillId="2" borderId="0" xfId="0" applyFont="1" applyFill="1" applyBorder="1">
      <alignment vertical="center"/>
    </xf>
    <xf numFmtId="0" fontId="30" fillId="2" borderId="0" xfId="0" applyFont="1" applyFill="1" applyBorder="1">
      <alignment vertical="center"/>
    </xf>
    <xf numFmtId="0" fontId="42" fillId="2" borderId="0" xfId="0" applyFont="1" applyFill="1">
      <alignment vertical="center"/>
    </xf>
    <xf numFmtId="0" fontId="30" fillId="2" borderId="22" xfId="0" applyFont="1" applyFill="1" applyBorder="1" applyAlignment="1">
      <alignment horizontal="center" vertical="center"/>
    </xf>
    <xf numFmtId="0" fontId="30" fillId="2" borderId="22" xfId="0" applyFont="1" applyFill="1" applyBorder="1">
      <alignment vertical="center"/>
    </xf>
    <xf numFmtId="0" fontId="30" fillId="2" borderId="22" xfId="0" applyFont="1" applyFill="1" applyBorder="1" applyAlignment="1">
      <alignment vertical="center" shrinkToFit="1"/>
    </xf>
    <xf numFmtId="0" fontId="42" fillId="2" borderId="154" xfId="0" applyFont="1" applyFill="1" applyBorder="1" applyAlignment="1">
      <alignment horizontal="center" vertical="center" shrinkToFit="1"/>
    </xf>
    <xf numFmtId="0" fontId="43" fillId="2" borderId="155" xfId="0" applyFont="1" applyFill="1" applyBorder="1" applyAlignment="1">
      <alignment horizontal="center" vertical="center"/>
    </xf>
    <xf numFmtId="0" fontId="43" fillId="2" borderId="156" xfId="0" applyFont="1" applyFill="1" applyBorder="1" applyAlignment="1">
      <alignment horizontal="center" vertical="center"/>
    </xf>
    <xf numFmtId="0" fontId="43" fillId="2" borderId="157" xfId="0" applyFont="1" applyFill="1" applyBorder="1" applyAlignment="1">
      <alignment horizontal="center" vertical="center"/>
    </xf>
    <xf numFmtId="0" fontId="42" fillId="2" borderId="158" xfId="0" applyFont="1" applyFill="1" applyBorder="1" applyAlignment="1">
      <alignment horizontal="center" vertical="center"/>
    </xf>
    <xf numFmtId="0" fontId="43" fillId="2" borderId="15" xfId="0" applyFont="1" applyFill="1" applyBorder="1">
      <alignment vertical="center"/>
    </xf>
    <xf numFmtId="0" fontId="43" fillId="2" borderId="14" xfId="0" applyFont="1" applyFill="1" applyBorder="1" applyAlignment="1">
      <alignment vertical="center" shrinkToFit="1"/>
    </xf>
    <xf numFmtId="0" fontId="43" fillId="2" borderId="58" xfId="0" applyFont="1" applyFill="1" applyBorder="1" applyAlignment="1">
      <alignment vertical="center" shrinkToFit="1"/>
    </xf>
    <xf numFmtId="0" fontId="42" fillId="2" borderId="13" xfId="0" applyFont="1" applyFill="1" applyBorder="1">
      <alignment vertical="center"/>
    </xf>
    <xf numFmtId="0" fontId="43" fillId="2" borderId="37" xfId="0" applyFont="1" applyFill="1" applyBorder="1">
      <alignment vertical="center"/>
    </xf>
    <xf numFmtId="0" fontId="43" fillId="2" borderId="22" xfId="0" applyFont="1" applyFill="1" applyBorder="1" applyAlignment="1">
      <alignment vertical="center" shrinkToFit="1"/>
    </xf>
    <xf numFmtId="0" fontId="43" fillId="2" borderId="18" xfId="0" applyFont="1" applyFill="1" applyBorder="1" applyAlignment="1">
      <alignment vertical="center" shrinkToFit="1"/>
    </xf>
    <xf numFmtId="0" fontId="43" fillId="2" borderId="45" xfId="0" applyFont="1" applyFill="1" applyBorder="1">
      <alignment vertical="center"/>
    </xf>
    <xf numFmtId="0" fontId="42" fillId="2" borderId="22" xfId="0" applyFont="1" applyFill="1" applyBorder="1" applyAlignment="1">
      <alignment vertical="center" shrinkToFit="1"/>
    </xf>
    <xf numFmtId="0" fontId="42" fillId="2" borderId="45" xfId="0" applyFont="1" applyFill="1" applyBorder="1">
      <alignment vertical="center"/>
    </xf>
    <xf numFmtId="0" fontId="42" fillId="2" borderId="36" xfId="0" applyFont="1" applyFill="1" applyBorder="1">
      <alignment vertical="center"/>
    </xf>
    <xf numFmtId="0" fontId="42" fillId="2" borderId="50" xfId="0" applyFont="1" applyFill="1" applyBorder="1" applyAlignment="1">
      <alignment vertical="center" shrinkToFit="1"/>
    </xf>
    <xf numFmtId="0" fontId="42" fillId="2" borderId="59" xfId="0" applyFont="1" applyFill="1" applyBorder="1">
      <alignment vertical="center"/>
    </xf>
    <xf numFmtId="0" fontId="48" fillId="2" borderId="0" xfId="2" applyFont="1" applyFill="1" applyBorder="1" applyAlignment="1">
      <alignment horizontal="left" vertical="top"/>
    </xf>
    <xf numFmtId="0" fontId="49" fillId="2" borderId="0" xfId="2" applyFont="1" applyFill="1" applyAlignment="1">
      <alignment horizontal="left" vertical="top"/>
    </xf>
    <xf numFmtId="0" fontId="52" fillId="2" borderId="0" xfId="2" applyFont="1" applyFill="1" applyAlignment="1">
      <alignment horizontal="left" vertical="top"/>
    </xf>
    <xf numFmtId="0" fontId="5" fillId="2" borderId="9" xfId="18" applyFont="1" applyFill="1" applyBorder="1" applyAlignment="1">
      <alignment vertical="center" wrapText="1"/>
    </xf>
    <xf numFmtId="0" fontId="52" fillId="2" borderId="0" xfId="2" applyFont="1" applyFill="1" applyAlignment="1">
      <alignment horizontal="center" vertical="top"/>
    </xf>
    <xf numFmtId="0" fontId="52" fillId="2" borderId="5" xfId="2" applyFont="1" applyFill="1" applyBorder="1" applyAlignment="1">
      <alignment vertical="center" wrapText="1"/>
    </xf>
    <xf numFmtId="0" fontId="55" fillId="2" borderId="4" xfId="2" applyFont="1" applyFill="1" applyBorder="1" applyAlignment="1">
      <alignment vertical="center" wrapText="1"/>
    </xf>
    <xf numFmtId="0" fontId="52" fillId="2" borderId="107" xfId="2" applyFont="1" applyFill="1" applyBorder="1" applyAlignment="1">
      <alignment vertical="center" wrapText="1"/>
    </xf>
    <xf numFmtId="0" fontId="55" fillId="2" borderId="19" xfId="2" applyFont="1" applyFill="1" applyBorder="1" applyAlignment="1">
      <alignment vertical="center" wrapText="1"/>
    </xf>
    <xf numFmtId="0" fontId="49" fillId="2" borderId="0" xfId="2" applyFont="1" applyFill="1" applyAlignment="1">
      <alignment vertical="top"/>
    </xf>
    <xf numFmtId="0" fontId="48" fillId="2" borderId="0" xfId="2" applyFont="1" applyFill="1" applyBorder="1" applyAlignment="1">
      <alignment horizontal="left" vertical="center"/>
    </xf>
    <xf numFmtId="0" fontId="51" fillId="2" borderId="0" xfId="20" applyFont="1" applyFill="1" applyAlignment="1">
      <alignment horizontal="left" vertical="top"/>
    </xf>
    <xf numFmtId="0" fontId="51" fillId="2" borderId="27" xfId="2" applyFont="1" applyFill="1" applyBorder="1" applyAlignment="1"/>
    <xf numFmtId="0" fontId="51" fillId="2" borderId="9" xfId="2" applyFont="1" applyFill="1" applyBorder="1" applyAlignment="1"/>
    <xf numFmtId="0" fontId="51" fillId="2" borderId="26" xfId="2" applyFont="1" applyFill="1" applyBorder="1" applyAlignment="1"/>
    <xf numFmtId="0" fontId="49" fillId="2" borderId="35" xfId="20" applyFont="1" applyFill="1" applyBorder="1" applyAlignment="1">
      <alignment vertical="center" wrapText="1"/>
    </xf>
    <xf numFmtId="0" fontId="49" fillId="2" borderId="93" xfId="20" applyFont="1" applyFill="1" applyBorder="1" applyAlignment="1">
      <alignment vertical="center" wrapText="1"/>
    </xf>
    <xf numFmtId="0" fontId="49" fillId="2" borderId="42" xfId="20" applyFont="1" applyFill="1" applyBorder="1" applyAlignment="1">
      <alignment horizontal="left" vertical="center"/>
    </xf>
    <xf numFmtId="0" fontId="52" fillId="2" borderId="5" xfId="20" applyFont="1" applyFill="1" applyBorder="1" applyAlignment="1">
      <alignment vertical="center" wrapText="1"/>
    </xf>
    <xf numFmtId="0" fontId="55" fillId="2" borderId="4" xfId="20" applyFont="1" applyFill="1" applyBorder="1" applyAlignment="1">
      <alignment vertical="center" wrapText="1"/>
    </xf>
    <xf numFmtId="0" fontId="52" fillId="2" borderId="107" xfId="20" applyFont="1" applyFill="1" applyBorder="1" applyAlignment="1">
      <alignment vertical="center" wrapText="1"/>
    </xf>
    <xf numFmtId="0" fontId="55" fillId="2" borderId="19" xfId="20" applyFont="1" applyFill="1" applyBorder="1" applyAlignment="1">
      <alignment vertical="center" wrapText="1"/>
    </xf>
    <xf numFmtId="0" fontId="52" fillId="2" borderId="41" xfId="2" applyFont="1" applyFill="1" applyBorder="1" applyAlignment="1">
      <alignment horizontal="left" vertical="top"/>
    </xf>
    <xf numFmtId="0" fontId="6" fillId="0" borderId="0" xfId="9" applyFont="1" applyBorder="1" applyAlignment="1">
      <alignment horizontal="left" vertical="top" wrapText="1"/>
    </xf>
    <xf numFmtId="0" fontId="6" fillId="0" borderId="20" xfId="10" applyFont="1" applyBorder="1" applyAlignment="1">
      <alignment horizontal="center" vertical="center"/>
    </xf>
    <xf numFmtId="0" fontId="13" fillId="0" borderId="0" xfId="9" applyFont="1" applyAlignment="1">
      <alignment vertical="center"/>
    </xf>
    <xf numFmtId="0" fontId="6" fillId="0" borderId="0" xfId="9" applyFont="1" applyBorder="1" applyAlignment="1">
      <alignment horizontal="center" vertical="center"/>
    </xf>
    <xf numFmtId="0" fontId="6" fillId="0" borderId="0" xfId="9" applyFont="1" applyAlignment="1">
      <alignment vertical="center"/>
    </xf>
    <xf numFmtId="0" fontId="13" fillId="0" borderId="0" xfId="9" applyFont="1" applyAlignment="1">
      <alignment horizontal="distributed" vertical="center"/>
    </xf>
    <xf numFmtId="0" fontId="5" fillId="2" borderId="9" xfId="18" applyFont="1" applyFill="1" applyBorder="1" applyAlignment="1">
      <alignment horizontal="center" vertical="center" wrapText="1"/>
    </xf>
    <xf numFmtId="0" fontId="30" fillId="4" borderId="28" xfId="0" applyFont="1" applyFill="1" applyBorder="1" applyAlignment="1" applyProtection="1">
      <alignment horizontal="center" vertical="center" wrapText="1"/>
      <protection locked="0"/>
    </xf>
    <xf numFmtId="0" fontId="30" fillId="0" borderId="7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15" fillId="0" borderId="0" xfId="3" applyFont="1" applyAlignment="1">
      <alignment horizontal="center" vertical="top"/>
    </xf>
    <xf numFmtId="0" fontId="10" fillId="0" borderId="0" xfId="12" applyFont="1">
      <alignment vertical="center"/>
    </xf>
    <xf numFmtId="0" fontId="10" fillId="0" borderId="22" xfId="12" applyFont="1" applyFill="1" applyBorder="1">
      <alignment vertical="center"/>
    </xf>
    <xf numFmtId="0" fontId="24" fillId="2" borderId="39" xfId="0" applyFont="1" applyFill="1" applyBorder="1" applyAlignment="1">
      <alignment horizontal="center" vertical="center"/>
    </xf>
    <xf numFmtId="0" fontId="49" fillId="2" borderId="0" xfId="20" applyFont="1" applyFill="1" applyAlignment="1">
      <alignment horizontal="left" vertical="center"/>
    </xf>
    <xf numFmtId="0" fontId="10" fillId="0" borderId="55" xfId="10" applyFont="1" applyBorder="1" applyAlignment="1">
      <alignment vertical="center"/>
    </xf>
    <xf numFmtId="0" fontId="10" fillId="0" borderId="0" xfId="10" applyFont="1" applyAlignment="1">
      <alignment vertical="center"/>
    </xf>
    <xf numFmtId="0" fontId="3" fillId="0" borderId="0" xfId="9" applyFont="1" applyAlignment="1">
      <alignment vertical="center"/>
    </xf>
    <xf numFmtId="0" fontId="3" fillId="0" borderId="0" xfId="9" applyFont="1" applyAlignment="1">
      <alignment horizontal="center" vertical="center"/>
    </xf>
    <xf numFmtId="0" fontId="3" fillId="0" borderId="0" xfId="9" applyFont="1" applyBorder="1" applyAlignment="1">
      <alignment vertical="center"/>
    </xf>
    <xf numFmtId="0" fontId="10" fillId="0" borderId="0" xfId="10" applyFont="1" applyBorder="1" applyAlignment="1">
      <alignment vertical="center"/>
    </xf>
    <xf numFmtId="0" fontId="47" fillId="0" borderId="0" xfId="1" applyFont="1">
      <alignment vertical="center"/>
    </xf>
    <xf numFmtId="0" fontId="44" fillId="0" borderId="0" xfId="1" applyFont="1">
      <alignment vertical="center"/>
    </xf>
    <xf numFmtId="0" fontId="44" fillId="0" borderId="0" xfId="1" applyFont="1" applyAlignment="1">
      <alignment horizontal="center" vertical="center"/>
    </xf>
    <xf numFmtId="0" fontId="56" fillId="0" borderId="0" xfId="1" applyFont="1">
      <alignment vertical="center"/>
    </xf>
    <xf numFmtId="0" fontId="59" fillId="0" borderId="0" xfId="1" applyFont="1">
      <alignment vertical="center"/>
    </xf>
    <xf numFmtId="0" fontId="60" fillId="0" borderId="14" xfId="1" applyFont="1" applyBorder="1" applyAlignment="1">
      <alignment horizontal="center" vertical="center"/>
    </xf>
    <xf numFmtId="0" fontId="60" fillId="0" borderId="57" xfId="1" applyFont="1" applyBorder="1" applyAlignment="1">
      <alignment horizontal="center" vertical="center" wrapText="1"/>
    </xf>
    <xf numFmtId="0" fontId="47" fillId="0" borderId="5" xfId="1" applyFont="1" applyBorder="1" applyAlignment="1">
      <alignment horizontal="center" vertical="center"/>
    </xf>
    <xf numFmtId="0" fontId="47" fillId="0" borderId="4" xfId="1" applyFont="1" applyBorder="1" applyAlignment="1">
      <alignment horizontal="center" vertical="center"/>
    </xf>
    <xf numFmtId="0" fontId="47" fillId="0" borderId="19" xfId="1" applyFont="1" applyBorder="1" applyAlignment="1">
      <alignment horizontal="center" vertical="center"/>
    </xf>
    <xf numFmtId="0" fontId="47" fillId="0" borderId="5" xfId="1" applyFont="1" applyBorder="1">
      <alignment vertical="center"/>
    </xf>
    <xf numFmtId="0" fontId="47" fillId="0" borderId="0" xfId="1" applyFont="1" applyBorder="1">
      <alignment vertical="center"/>
    </xf>
    <xf numFmtId="0" fontId="47" fillId="0" borderId="24" xfId="1" applyFont="1" applyBorder="1" applyAlignment="1">
      <alignment horizontal="center" vertical="center"/>
    </xf>
    <xf numFmtId="0" fontId="47" fillId="0" borderId="4" xfId="1" applyFont="1" applyBorder="1" applyAlignment="1">
      <alignment horizontal="left" vertical="center"/>
    </xf>
    <xf numFmtId="0" fontId="47" fillId="0" borderId="159" xfId="1" applyFont="1" applyBorder="1" applyAlignment="1">
      <alignment horizontal="center" vertical="center"/>
    </xf>
    <xf numFmtId="0" fontId="47" fillId="0" borderId="187" xfId="1" applyFont="1" applyBorder="1" applyAlignment="1">
      <alignment horizontal="left" vertical="center"/>
    </xf>
    <xf numFmtId="0" fontId="47" fillId="0" borderId="0" xfId="1" applyFont="1" applyBorder="1" applyAlignment="1">
      <alignment horizontal="center" vertical="center"/>
    </xf>
    <xf numFmtId="0" fontId="47" fillId="0" borderId="184" xfId="1" applyFont="1" applyBorder="1">
      <alignment vertical="center"/>
    </xf>
    <xf numFmtId="0" fontId="47" fillId="0" borderId="188" xfId="1" applyFont="1" applyBorder="1" applyAlignment="1">
      <alignment horizontal="left" vertical="center"/>
    </xf>
    <xf numFmtId="0" fontId="47" fillId="0" borderId="159" xfId="1" applyFont="1" applyBorder="1">
      <alignment vertical="center"/>
    </xf>
    <xf numFmtId="0" fontId="47" fillId="0" borderId="2" xfId="1" applyFont="1" applyBorder="1" applyAlignment="1">
      <alignment horizontal="center" vertical="center"/>
    </xf>
    <xf numFmtId="0" fontId="47" fillId="0" borderId="1" xfId="1" applyFont="1" applyBorder="1" applyAlignment="1">
      <alignment horizontal="center" vertical="center"/>
    </xf>
    <xf numFmtId="0" fontId="56" fillId="0" borderId="0" xfId="1" applyFont="1" applyAlignment="1">
      <alignment horizontal="center" vertical="center"/>
    </xf>
    <xf numFmtId="0" fontId="62" fillId="0" borderId="0" xfId="16" applyFont="1" applyAlignment="1">
      <alignment horizontal="right" vertical="center"/>
    </xf>
    <xf numFmtId="0" fontId="63" fillId="0" borderId="0" xfId="16" applyFont="1"/>
    <xf numFmtId="0" fontId="63" fillId="7" borderId="93" xfId="16" applyFont="1" applyFill="1" applyBorder="1" applyAlignment="1">
      <alignment horizontal="center"/>
    </xf>
    <xf numFmtId="0" fontId="63" fillId="7" borderId="50" xfId="16" applyFont="1" applyFill="1" applyBorder="1" applyAlignment="1">
      <alignment horizontal="center"/>
    </xf>
    <xf numFmtId="0" fontId="63" fillId="7" borderId="59" xfId="16" applyFont="1" applyFill="1" applyBorder="1" applyAlignment="1">
      <alignment horizontal="center"/>
    </xf>
    <xf numFmtId="0" fontId="63" fillId="0" borderId="4" xfId="16" applyFont="1" applyBorder="1" applyAlignment="1">
      <alignment horizontal="center" vertical="center"/>
    </xf>
    <xf numFmtId="0" fontId="63" fillId="0" borderId="25" xfId="16" applyFont="1" applyBorder="1" applyAlignment="1">
      <alignment horizontal="center" vertical="center"/>
    </xf>
    <xf numFmtId="0" fontId="63" fillId="0" borderId="167" xfId="16" applyFont="1" applyBorder="1" applyAlignment="1">
      <alignment horizontal="center" vertical="center"/>
    </xf>
    <xf numFmtId="0" fontId="63" fillId="0" borderId="168" xfId="16" applyFont="1" applyBorder="1" applyAlignment="1">
      <alignment horizontal="center" vertical="center"/>
    </xf>
    <xf numFmtId="0" fontId="63" fillId="0" borderId="171" xfId="16" applyFont="1" applyBorder="1" applyAlignment="1">
      <alignment horizontal="center" vertical="center"/>
    </xf>
    <xf numFmtId="0" fontId="63" fillId="0" borderId="172" xfId="16" applyFont="1" applyBorder="1" applyAlignment="1">
      <alignment horizontal="center" vertical="center"/>
    </xf>
    <xf numFmtId="0" fontId="63" fillId="0" borderId="173" xfId="16" applyFont="1" applyBorder="1" applyAlignment="1">
      <alignment horizontal="center" vertical="center"/>
    </xf>
    <xf numFmtId="0" fontId="63" fillId="0" borderId="174" xfId="16" applyFont="1" applyBorder="1" applyAlignment="1">
      <alignment horizontal="center" vertical="center"/>
    </xf>
    <xf numFmtId="0" fontId="63" fillId="0" borderId="6" xfId="16" applyFont="1" applyBorder="1" applyAlignment="1">
      <alignment horizontal="center" vertical="center"/>
    </xf>
    <xf numFmtId="0" fontId="63" fillId="0" borderId="1" xfId="16" applyFont="1" applyBorder="1" applyAlignment="1">
      <alignment horizontal="center" vertical="center"/>
    </xf>
    <xf numFmtId="0" fontId="63" fillId="0" borderId="52" xfId="16" applyFont="1" applyBorder="1" applyAlignment="1">
      <alignment horizontal="center" vertical="center"/>
    </xf>
    <xf numFmtId="0" fontId="63" fillId="0" borderId="177" xfId="16" applyFont="1" applyBorder="1" applyAlignment="1">
      <alignment horizontal="center" vertical="center"/>
    </xf>
    <xf numFmtId="0" fontId="65" fillId="0" borderId="0" xfId="0" applyFont="1">
      <alignment vertical="center"/>
    </xf>
    <xf numFmtId="0" fontId="63" fillId="0" borderId="0" xfId="16" applyFont="1" applyAlignment="1">
      <alignment horizontal="left" vertical="center" wrapText="1"/>
    </xf>
    <xf numFmtId="0" fontId="63" fillId="0" borderId="0" xfId="16" applyFont="1" applyAlignment="1">
      <alignment horizontal="left" vertical="center"/>
    </xf>
    <xf numFmtId="0" fontId="63" fillId="0" borderId="169" xfId="16" applyFont="1" applyBorder="1" applyAlignment="1">
      <alignment horizontal="left" vertical="center"/>
    </xf>
    <xf numFmtId="0" fontId="63" fillId="0" borderId="170" xfId="16" applyFont="1" applyBorder="1" applyAlignment="1">
      <alignment horizontal="left" vertical="center"/>
    </xf>
    <xf numFmtId="0" fontId="64" fillId="0" borderId="55" xfId="16" applyFont="1" applyBorder="1" applyAlignment="1">
      <alignment horizontal="left" vertical="center" wrapText="1"/>
    </xf>
    <xf numFmtId="0" fontId="63" fillId="7" borderId="161" xfId="16" applyFont="1" applyFill="1" applyBorder="1" applyAlignment="1">
      <alignment horizontal="center"/>
    </xf>
    <xf numFmtId="0" fontId="63" fillId="7" borderId="162" xfId="16" applyFont="1" applyFill="1" applyBorder="1" applyAlignment="1">
      <alignment horizontal="center"/>
    </xf>
    <xf numFmtId="0" fontId="63" fillId="7" borderId="163" xfId="16" applyFont="1" applyFill="1" applyBorder="1" applyAlignment="1">
      <alignment horizontal="center"/>
    </xf>
    <xf numFmtId="0" fontId="63" fillId="7" borderId="164" xfId="16" applyFont="1" applyFill="1" applyBorder="1" applyAlignment="1">
      <alignment horizontal="center"/>
    </xf>
    <xf numFmtId="0" fontId="63" fillId="7" borderId="110" xfId="16" applyFont="1" applyFill="1" applyBorder="1" applyAlignment="1">
      <alignment horizontal="center"/>
    </xf>
    <xf numFmtId="0" fontId="63" fillId="7" borderId="14" xfId="16" applyFont="1" applyFill="1" applyBorder="1" applyAlignment="1">
      <alignment horizontal="center"/>
    </xf>
    <xf numFmtId="0" fontId="63" fillId="7" borderId="13" xfId="16" applyFont="1" applyFill="1" applyBorder="1" applyAlignment="1">
      <alignment horizontal="center"/>
    </xf>
    <xf numFmtId="0" fontId="63" fillId="0" borderId="165" xfId="16" applyFont="1" applyBorder="1" applyAlignment="1">
      <alignment horizontal="left" vertical="center"/>
    </xf>
    <xf numFmtId="0" fontId="63" fillId="0" borderId="166" xfId="16" applyFont="1" applyBorder="1" applyAlignment="1">
      <alignment horizontal="left" vertical="center"/>
    </xf>
    <xf numFmtId="0" fontId="63" fillId="0" borderId="169" xfId="16" applyFont="1" applyBorder="1" applyAlignment="1">
      <alignment horizontal="left" vertical="center" wrapText="1"/>
    </xf>
    <xf numFmtId="0" fontId="63" fillId="0" borderId="170" xfId="16" applyFont="1" applyBorder="1" applyAlignment="1">
      <alignment horizontal="left" vertical="center" wrapText="1"/>
    </xf>
    <xf numFmtId="0" fontId="63" fillId="0" borderId="175" xfId="16" applyFont="1" applyBorder="1" applyAlignment="1">
      <alignment horizontal="left" vertical="center"/>
    </xf>
    <xf numFmtId="0" fontId="63" fillId="0" borderId="176" xfId="16" applyFont="1" applyBorder="1" applyAlignment="1">
      <alignment horizontal="left" vertical="center"/>
    </xf>
    <xf numFmtId="0" fontId="58" fillId="0" borderId="0" xfId="1" applyFont="1" applyBorder="1" applyAlignment="1">
      <alignment horizontal="right" vertical="center" wrapText="1" shrinkToFit="1"/>
    </xf>
    <xf numFmtId="0" fontId="58" fillId="0" borderId="55" xfId="1" applyFont="1" applyBorder="1" applyAlignment="1">
      <alignment horizontal="left" vertical="center" wrapText="1" shrinkToFit="1"/>
    </xf>
    <xf numFmtId="0" fontId="60" fillId="0" borderId="15" xfId="1" applyFont="1" applyBorder="1" applyAlignment="1">
      <alignment horizontal="center" vertical="center"/>
    </xf>
    <xf numFmtId="0" fontId="60" fillId="0" borderId="14" xfId="1" applyFont="1" applyBorder="1" applyAlignment="1">
      <alignment horizontal="center" vertical="center"/>
    </xf>
    <xf numFmtId="0" fontId="60" fillId="0" borderId="58" xfId="1" applyFont="1" applyBorder="1" applyAlignment="1">
      <alignment horizontal="center" vertical="center" wrapText="1" shrinkToFit="1"/>
    </xf>
    <xf numFmtId="0" fontId="60" fillId="0" borderId="110" xfId="1" applyFont="1" applyBorder="1" applyAlignment="1">
      <alignment horizontal="center" vertical="center" shrinkToFit="1"/>
    </xf>
    <xf numFmtId="0" fontId="47" fillId="0" borderId="10" xfId="1" applyFont="1" applyBorder="1" applyAlignment="1">
      <alignment horizontal="center" vertical="center"/>
    </xf>
    <xf numFmtId="0" fontId="47" fillId="0" borderId="26" xfId="1" applyFont="1" applyBorder="1" applyAlignment="1">
      <alignment horizontal="center" vertical="center"/>
    </xf>
    <xf numFmtId="0" fontId="47" fillId="0" borderId="5" xfId="1" applyFont="1" applyBorder="1" applyAlignment="1">
      <alignment horizontal="center" vertical="center"/>
    </xf>
    <xf numFmtId="0" fontId="47" fillId="0" borderId="4" xfId="1" applyFont="1" applyBorder="1" applyAlignment="1">
      <alignment horizontal="center" vertical="center"/>
    </xf>
    <xf numFmtId="0" fontId="47" fillId="0" borderId="8" xfId="1" applyFont="1" applyBorder="1" applyAlignment="1">
      <alignment horizontal="center" vertical="center" wrapText="1"/>
    </xf>
    <xf numFmtId="0" fontId="47" fillId="0" borderId="191" xfId="1" applyFont="1" applyBorder="1" applyAlignment="1">
      <alignment horizontal="center" vertical="center" wrapText="1"/>
    </xf>
    <xf numFmtId="0" fontId="47" fillId="0" borderId="190" xfId="1" applyFont="1" applyBorder="1" applyAlignment="1">
      <alignment horizontal="left" vertical="center" wrapText="1"/>
    </xf>
    <xf numFmtId="0" fontId="47" fillId="0" borderId="192" xfId="1" applyFont="1" applyBorder="1" applyAlignment="1">
      <alignment horizontal="left" vertical="center" wrapText="1"/>
    </xf>
    <xf numFmtId="0" fontId="47" fillId="0" borderId="28" xfId="1" applyFont="1" applyBorder="1" applyAlignment="1">
      <alignment horizontal="left" vertical="center"/>
    </xf>
    <xf numFmtId="0" fontId="47" fillId="0" borderId="3" xfId="1" applyFont="1" applyBorder="1" applyAlignment="1">
      <alignment horizontal="left" vertical="center"/>
    </xf>
    <xf numFmtId="0" fontId="47" fillId="0" borderId="27" xfId="1" applyFont="1" applyBorder="1" applyAlignment="1">
      <alignment horizontal="center" vertical="center"/>
    </xf>
    <xf numFmtId="0" fontId="47" fillId="0" borderId="159" xfId="1" applyFont="1" applyBorder="1" applyAlignment="1">
      <alignment horizontal="center" vertical="center"/>
    </xf>
    <xf numFmtId="0" fontId="47" fillId="0" borderId="26" xfId="1" applyFont="1" applyBorder="1" applyAlignment="1">
      <alignment horizontal="left" vertical="center"/>
    </xf>
    <xf numFmtId="0" fontId="47" fillId="0" borderId="187" xfId="1" applyFont="1" applyBorder="1" applyAlignment="1">
      <alignment horizontal="left" vertical="center"/>
    </xf>
    <xf numFmtId="0" fontId="44" fillId="0" borderId="78" xfId="1" applyFont="1" applyBorder="1" applyAlignment="1">
      <alignment horizontal="center" vertical="center" wrapText="1"/>
    </xf>
    <xf numFmtId="0" fontId="44" fillId="0" borderId="34" xfId="1" applyFont="1" applyBorder="1" applyAlignment="1">
      <alignment horizontal="center" vertical="center" wrapText="1"/>
    </xf>
    <xf numFmtId="0" fontId="44" fillId="0" borderId="173" xfId="1" applyFont="1" applyBorder="1" applyAlignment="1">
      <alignment horizontal="center" vertical="center" wrapText="1"/>
    </xf>
    <xf numFmtId="0" fontId="44" fillId="0" borderId="179" xfId="1" applyFont="1" applyBorder="1" applyAlignment="1">
      <alignment horizontal="center" vertical="center" wrapText="1"/>
    </xf>
    <xf numFmtId="0" fontId="44" fillId="0" borderId="178" xfId="1" applyFont="1" applyBorder="1" applyAlignment="1">
      <alignment horizontal="center" vertical="center" wrapText="1"/>
    </xf>
    <xf numFmtId="0" fontId="44" fillId="0" borderId="189" xfId="1" applyFont="1" applyBorder="1" applyAlignment="1">
      <alignment horizontal="center" vertical="center" wrapText="1"/>
    </xf>
    <xf numFmtId="0" fontId="47" fillId="0" borderId="193" xfId="1" applyFont="1" applyBorder="1" applyAlignment="1">
      <alignment horizontal="center" vertical="center" wrapText="1"/>
    </xf>
    <xf numFmtId="0" fontId="47" fillId="0" borderId="195" xfId="1" applyFont="1" applyBorder="1" applyAlignment="1">
      <alignment horizontal="center" vertical="center" wrapText="1"/>
    </xf>
    <xf numFmtId="0" fontId="47" fillId="0" borderId="194" xfId="1" applyFont="1" applyBorder="1" applyAlignment="1">
      <alignment horizontal="left" vertical="center" wrapText="1"/>
    </xf>
    <xf numFmtId="0" fontId="47" fillId="0" borderId="196" xfId="1" applyFont="1" applyBorder="1" applyAlignment="1">
      <alignment horizontal="left" vertical="center" wrapText="1"/>
    </xf>
    <xf numFmtId="0" fontId="47" fillId="0" borderId="172" xfId="1" applyFont="1" applyBorder="1" applyAlignment="1">
      <alignment horizontal="left" vertical="center"/>
    </xf>
    <xf numFmtId="0" fontId="47" fillId="0" borderId="23" xfId="1" applyFont="1" applyBorder="1" applyAlignment="1">
      <alignment horizontal="left" vertical="center"/>
    </xf>
    <xf numFmtId="0" fontId="47" fillId="0" borderId="184" xfId="1" applyFont="1" applyBorder="1" applyAlignment="1">
      <alignment horizontal="center" vertical="center"/>
    </xf>
    <xf numFmtId="0" fontId="47" fillId="0" borderId="21" xfId="1" applyFont="1" applyBorder="1" applyAlignment="1">
      <alignment horizontal="center" vertical="center"/>
    </xf>
    <xf numFmtId="0" fontId="47" fillId="0" borderId="188" xfId="1" applyFont="1" applyBorder="1" applyAlignment="1">
      <alignment horizontal="left" vertical="center"/>
    </xf>
    <xf numFmtId="0" fontId="47" fillId="0" borderId="19" xfId="1" applyFont="1" applyBorder="1" applyAlignment="1">
      <alignment horizontal="left" vertical="center"/>
    </xf>
    <xf numFmtId="0" fontId="47" fillId="6" borderId="184" xfId="1" applyFont="1" applyFill="1" applyBorder="1" applyAlignment="1">
      <alignment horizontal="center" vertical="center"/>
    </xf>
    <xf numFmtId="0" fontId="47" fillId="6" borderId="188" xfId="1" applyFont="1" applyFill="1" applyBorder="1" applyAlignment="1">
      <alignment horizontal="center" vertical="center"/>
    </xf>
    <xf numFmtId="0" fontId="47" fillId="6" borderId="159" xfId="1" applyFont="1" applyFill="1" applyBorder="1" applyAlignment="1">
      <alignment horizontal="center" vertical="center"/>
    </xf>
    <xf numFmtId="0" fontId="47" fillId="6" borderId="187" xfId="1" applyFont="1" applyFill="1" applyBorder="1" applyAlignment="1">
      <alignment horizontal="center" vertical="center"/>
    </xf>
    <xf numFmtId="0" fontId="47" fillId="0" borderId="197" xfId="1" applyFont="1" applyFill="1" applyBorder="1" applyAlignment="1">
      <alignment horizontal="center" vertical="center"/>
    </xf>
    <xf numFmtId="0" fontId="47" fillId="0" borderId="191" xfId="1" applyFont="1" applyFill="1" applyBorder="1" applyAlignment="1">
      <alignment horizontal="center" vertical="center"/>
    </xf>
    <xf numFmtId="0" fontId="47" fillId="0" borderId="198" xfId="1" applyFont="1" applyFill="1" applyBorder="1" applyAlignment="1">
      <alignment horizontal="left" vertical="center" wrapText="1"/>
    </xf>
    <xf numFmtId="0" fontId="47" fillId="0" borderId="192" xfId="1" applyFont="1" applyFill="1" applyBorder="1" applyAlignment="1">
      <alignment horizontal="left" vertical="center" wrapText="1"/>
    </xf>
    <xf numFmtId="0" fontId="47" fillId="0" borderId="25" xfId="1" applyFont="1" applyFill="1" applyBorder="1" applyAlignment="1">
      <alignment horizontal="left" vertical="center"/>
    </xf>
    <xf numFmtId="0" fontId="47" fillId="0" borderId="3" xfId="1" applyFont="1" applyFill="1" applyBorder="1" applyAlignment="1">
      <alignment horizontal="left" vertical="center"/>
    </xf>
    <xf numFmtId="0" fontId="47" fillId="0" borderId="172" xfId="1" applyFont="1" applyBorder="1" applyAlignment="1">
      <alignment horizontal="left" vertical="center" wrapText="1"/>
    </xf>
    <xf numFmtId="0" fontId="47" fillId="0" borderId="193" xfId="1" applyFont="1" applyBorder="1" applyAlignment="1">
      <alignment horizontal="center" vertical="center"/>
    </xf>
    <xf numFmtId="0" fontId="47" fillId="0" borderId="191" xfId="1" applyFont="1" applyBorder="1" applyAlignment="1">
      <alignment horizontal="center" vertical="center"/>
    </xf>
    <xf numFmtId="0" fontId="61" fillId="0" borderId="5" xfId="1" applyFont="1" applyBorder="1" applyAlignment="1">
      <alignment horizontal="left" vertical="center"/>
    </xf>
    <xf numFmtId="0" fontId="61" fillId="0" borderId="0" xfId="1" applyFont="1" applyBorder="1" applyAlignment="1">
      <alignment horizontal="left" vertical="center"/>
    </xf>
    <xf numFmtId="0" fontId="47" fillId="6" borderId="193" xfId="1" applyFont="1" applyFill="1" applyBorder="1" applyAlignment="1">
      <alignment horizontal="center" vertical="center"/>
    </xf>
    <xf numFmtId="0" fontId="47" fillId="6" borderId="191" xfId="1" applyFont="1" applyFill="1" applyBorder="1" applyAlignment="1">
      <alignment horizontal="center" vertical="center"/>
    </xf>
    <xf numFmtId="0" fontId="47" fillId="6" borderId="198" xfId="1" applyFont="1" applyFill="1" applyBorder="1" applyAlignment="1">
      <alignment horizontal="left" vertical="center" wrapText="1"/>
    </xf>
    <xf numFmtId="0" fontId="47" fillId="6" borderId="192" xfId="1" applyFont="1" applyFill="1" applyBorder="1" applyAlignment="1">
      <alignment horizontal="left" vertical="center" wrapText="1"/>
    </xf>
    <xf numFmtId="0" fontId="47" fillId="6" borderId="25" xfId="1" applyFont="1" applyFill="1" applyBorder="1" applyAlignment="1">
      <alignment horizontal="left" vertical="center" wrapText="1"/>
    </xf>
    <xf numFmtId="0" fontId="47" fillId="6" borderId="3" xfId="1" applyFont="1" applyFill="1" applyBorder="1" applyAlignment="1">
      <alignment horizontal="left" vertical="center"/>
    </xf>
    <xf numFmtId="0" fontId="47" fillId="0" borderId="173" xfId="1" applyFont="1" applyBorder="1" applyAlignment="1">
      <alignment horizontal="left" vertical="center" wrapText="1"/>
    </xf>
    <xf numFmtId="0" fontId="47" fillId="0" borderId="168" xfId="1" applyFont="1" applyBorder="1" applyAlignment="1">
      <alignment horizontal="left" vertical="center" wrapText="1"/>
    </xf>
    <xf numFmtId="0" fontId="47" fillId="0" borderId="189" xfId="1" applyFont="1" applyBorder="1" applyAlignment="1">
      <alignment horizontal="left" vertical="center" wrapText="1"/>
    </xf>
    <xf numFmtId="0" fontId="47" fillId="6" borderId="194" xfId="1" applyFont="1" applyFill="1" applyBorder="1" applyAlignment="1">
      <alignment horizontal="left" vertical="center" wrapText="1"/>
    </xf>
    <xf numFmtId="0" fontId="47" fillId="6" borderId="172" xfId="1" applyFont="1" applyFill="1" applyBorder="1" applyAlignment="1">
      <alignment horizontal="left" vertical="center" wrapText="1"/>
    </xf>
    <xf numFmtId="0" fontId="44" fillId="0" borderId="168" xfId="1" applyFont="1" applyBorder="1" applyAlignment="1">
      <alignment horizontal="center" vertical="center" wrapText="1"/>
    </xf>
    <xf numFmtId="0" fontId="47" fillId="0" borderId="24" xfId="1" applyFont="1" applyBorder="1" applyAlignment="1">
      <alignment horizontal="center" vertical="center"/>
    </xf>
    <xf numFmtId="0" fontId="47" fillId="0" borderId="4" xfId="1" applyFont="1" applyBorder="1" applyAlignment="1">
      <alignment horizontal="left" vertical="center"/>
    </xf>
    <xf numFmtId="0" fontId="47" fillId="0" borderId="201" xfId="1" applyFont="1" applyBorder="1" applyAlignment="1">
      <alignment horizontal="left" vertical="center" wrapText="1"/>
    </xf>
    <xf numFmtId="0" fontId="47" fillId="0" borderId="199" xfId="1" applyFont="1" applyBorder="1" applyAlignment="1">
      <alignment horizontal="center" vertical="center"/>
    </xf>
    <xf numFmtId="0" fontId="47" fillId="0" borderId="194" xfId="1" applyFont="1" applyFill="1" applyBorder="1" applyAlignment="1">
      <alignment horizontal="left" vertical="center" wrapText="1"/>
    </xf>
    <xf numFmtId="0" fontId="47" fillId="0" borderId="200" xfId="1" applyFont="1" applyFill="1" applyBorder="1" applyAlignment="1">
      <alignment horizontal="left" vertical="center" wrapText="1"/>
    </xf>
    <xf numFmtId="0" fontId="47" fillId="0" borderId="25" xfId="1" applyFont="1" applyBorder="1" applyAlignment="1">
      <alignment horizontal="left" vertical="center"/>
    </xf>
    <xf numFmtId="0" fontId="47" fillId="0" borderId="52" xfId="1" applyFont="1" applyBorder="1" applyAlignment="1">
      <alignment horizontal="left" vertical="center"/>
    </xf>
    <xf numFmtId="0" fontId="47" fillId="0" borderId="108" xfId="1" applyFont="1" applyBorder="1" applyAlignment="1">
      <alignment horizontal="center" vertical="center"/>
    </xf>
    <xf numFmtId="0" fontId="47" fillId="0" borderId="1" xfId="1" applyFont="1" applyBorder="1" applyAlignment="1">
      <alignment horizontal="left" vertical="center"/>
    </xf>
    <xf numFmtId="0" fontId="47" fillId="2" borderId="22" xfId="2" applyFont="1" applyFill="1" applyBorder="1" applyAlignment="1">
      <alignment horizontal="center" vertical="center"/>
    </xf>
    <xf numFmtId="0" fontId="44" fillId="2" borderId="22" xfId="2" applyFont="1" applyFill="1" applyBorder="1" applyAlignment="1">
      <alignment horizontal="center" vertical="center"/>
    </xf>
    <xf numFmtId="0" fontId="47" fillId="2" borderId="22" xfId="2" applyFont="1" applyFill="1" applyBorder="1" applyAlignment="1">
      <alignment horizontal="center" vertical="center" shrinkToFit="1"/>
    </xf>
    <xf numFmtId="0" fontId="60" fillId="0" borderId="41" xfId="1" applyFont="1" applyBorder="1" applyAlignment="1">
      <alignment horizontal="left" vertical="center" wrapText="1"/>
    </xf>
    <xf numFmtId="0" fontId="60" fillId="0" borderId="0" xfId="1" applyFont="1" applyBorder="1" applyAlignment="1">
      <alignment horizontal="left" vertical="center" wrapText="1"/>
    </xf>
    <xf numFmtId="0" fontId="47" fillId="2" borderId="20" xfId="2" applyFont="1" applyFill="1" applyBorder="1" applyAlignment="1">
      <alignment horizontal="left" vertical="center"/>
    </xf>
    <xf numFmtId="0" fontId="6" fillId="0" borderId="41" xfId="9" applyFont="1" applyBorder="1" applyAlignment="1">
      <alignment vertical="center" wrapText="1"/>
    </xf>
    <xf numFmtId="0" fontId="6" fillId="0" borderId="0" xfId="9" applyFont="1" applyBorder="1" applyAlignment="1">
      <alignment horizontal="left" vertical="top" wrapText="1"/>
    </xf>
    <xf numFmtId="0" fontId="7" fillId="0" borderId="18" xfId="9" applyFont="1" applyBorder="1" applyAlignment="1">
      <alignment horizontal="left" vertical="center"/>
    </xf>
    <xf numFmtId="0" fontId="7" fillId="0" borderId="17" xfId="9" applyFont="1" applyBorder="1" applyAlignment="1">
      <alignment horizontal="left" vertical="center"/>
    </xf>
    <xf numFmtId="0" fontId="7" fillId="0" borderId="16" xfId="9" applyFont="1" applyBorder="1" applyAlignment="1">
      <alignment horizontal="left" vertical="center"/>
    </xf>
    <xf numFmtId="176" fontId="13" fillId="0" borderId="18" xfId="9" applyNumberFormat="1" applyFont="1" applyBorder="1" applyAlignment="1">
      <alignment horizontal="center" vertical="center" shrinkToFit="1"/>
    </xf>
    <xf numFmtId="176" fontId="13" fillId="0" borderId="17" xfId="9" applyNumberFormat="1" applyFont="1" applyBorder="1" applyAlignment="1">
      <alignment horizontal="center" vertical="center" shrinkToFit="1"/>
    </xf>
    <xf numFmtId="176" fontId="13" fillId="0" borderId="16" xfId="9" applyNumberFormat="1" applyFont="1" applyBorder="1" applyAlignment="1">
      <alignment horizontal="center" vertical="center" shrinkToFit="1"/>
    </xf>
    <xf numFmtId="176" fontId="13" fillId="0" borderId="44" xfId="9" applyNumberFormat="1" applyFont="1" applyBorder="1" applyAlignment="1">
      <alignment horizontal="center" vertical="center" shrinkToFit="1"/>
    </xf>
    <xf numFmtId="0" fontId="6" fillId="0" borderId="89" xfId="9" applyFont="1" applyBorder="1" applyAlignment="1">
      <alignment horizontal="distributed" vertical="center" shrinkToFit="1"/>
    </xf>
    <xf numFmtId="0" fontId="6" fillId="0" borderId="17" xfId="9" applyFont="1" applyBorder="1" applyAlignment="1">
      <alignment horizontal="distributed" vertical="center" shrinkToFit="1"/>
    </xf>
    <xf numFmtId="0" fontId="6" fillId="0" borderId="16" xfId="9" applyFont="1" applyBorder="1" applyAlignment="1">
      <alignment horizontal="distributed" vertical="center" shrinkToFit="1"/>
    </xf>
    <xf numFmtId="0" fontId="9" fillId="0" borderId="18" xfId="9" applyFont="1" applyBorder="1" applyAlignment="1">
      <alignment vertical="center"/>
    </xf>
    <xf numFmtId="0" fontId="9" fillId="0" borderId="17" xfId="9" applyFont="1" applyBorder="1" applyAlignment="1">
      <alignment vertical="center"/>
    </xf>
    <xf numFmtId="0" fontId="9" fillId="0" borderId="44" xfId="9" applyFont="1" applyBorder="1" applyAlignment="1">
      <alignment vertical="center"/>
    </xf>
    <xf numFmtId="0" fontId="6" fillId="0" borderId="43" xfId="9" applyFont="1" applyBorder="1" applyAlignment="1">
      <alignment horizontal="distributed" vertical="center"/>
    </xf>
    <xf numFmtId="0" fontId="6" fillId="0" borderId="35" xfId="9" applyFont="1" applyBorder="1" applyAlignment="1">
      <alignment horizontal="distributed" vertical="center"/>
    </xf>
    <xf numFmtId="0" fontId="6" fillId="0" borderId="93" xfId="9" applyFont="1" applyBorder="1" applyAlignment="1">
      <alignment horizontal="distributed" vertical="center"/>
    </xf>
    <xf numFmtId="0" fontId="13" fillId="0" borderId="94" xfId="9" applyFont="1" applyBorder="1" applyAlignment="1">
      <alignment horizontal="center" vertical="center"/>
    </xf>
    <xf numFmtId="0" fontId="13" fillId="0" borderId="95" xfId="9" applyFont="1" applyBorder="1" applyAlignment="1">
      <alignment horizontal="center" vertical="center"/>
    </xf>
    <xf numFmtId="0" fontId="13" fillId="0" borderId="96" xfId="9" applyFont="1" applyBorder="1" applyAlignment="1">
      <alignment horizontal="center" vertical="center"/>
    </xf>
    <xf numFmtId="0" fontId="4" fillId="0" borderId="94" xfId="9" applyFont="1" applyBorder="1" applyAlignment="1">
      <alignment horizontal="distributed" vertical="center"/>
    </xf>
    <xf numFmtId="0" fontId="4" fillId="0" borderId="95" xfId="9" applyFont="1" applyBorder="1" applyAlignment="1">
      <alignment horizontal="distributed" vertical="center"/>
    </xf>
    <xf numFmtId="0" fontId="4" fillId="0" borderId="99" xfId="9" applyFont="1" applyBorder="1" applyAlignment="1">
      <alignment horizontal="distributed" vertical="center"/>
    </xf>
    <xf numFmtId="49" fontId="6" fillId="0" borderId="12" xfId="10" applyNumberFormat="1" applyFont="1" applyBorder="1" applyAlignment="1">
      <alignment horizontal="center" vertical="distributed" textRotation="255" wrapText="1" justifyLastLine="1"/>
    </xf>
    <xf numFmtId="49" fontId="6" fillId="0" borderId="11" xfId="10" applyNumberFormat="1" applyFont="1" applyBorder="1" applyAlignment="1">
      <alignment horizontal="center" vertical="distributed" textRotation="255" wrapText="1" justifyLastLine="1"/>
    </xf>
    <xf numFmtId="0" fontId="4" fillId="0" borderId="27" xfId="10" applyFont="1" applyBorder="1" applyAlignment="1">
      <alignment horizontal="center" vertical="center" shrinkToFit="1"/>
    </xf>
    <xf numFmtId="0" fontId="4" fillId="0" borderId="9" xfId="9" applyFont="1" applyBorder="1" applyAlignment="1">
      <alignment horizontal="center" vertical="center" shrinkToFit="1"/>
    </xf>
    <xf numFmtId="0" fontId="4" fillId="0" borderId="26" xfId="9" applyFont="1" applyBorder="1" applyAlignment="1">
      <alignment horizontal="center" vertical="center" shrinkToFit="1"/>
    </xf>
    <xf numFmtId="0" fontId="4" fillId="0" borderId="33" xfId="10" applyFont="1" applyBorder="1" applyAlignment="1">
      <alignment vertical="center"/>
    </xf>
    <xf numFmtId="0" fontId="4" fillId="0" borderId="32" xfId="10" applyFont="1" applyBorder="1" applyAlignment="1">
      <alignment vertical="center"/>
    </xf>
    <xf numFmtId="0" fontId="4" fillId="0" borderId="85" xfId="10" applyFont="1" applyBorder="1" applyAlignment="1">
      <alignment vertical="center"/>
    </xf>
    <xf numFmtId="0" fontId="4" fillId="0" borderId="21" xfId="10" applyFont="1" applyBorder="1" applyAlignment="1">
      <alignment horizontal="center" vertical="center" shrinkToFit="1"/>
    </xf>
    <xf numFmtId="0" fontId="13" fillId="0" borderId="20" xfId="9" applyFont="1" applyBorder="1" applyAlignment="1">
      <alignment horizontal="center" vertical="center" shrinkToFit="1"/>
    </xf>
    <xf numFmtId="0" fontId="13" fillId="0" borderId="19" xfId="9" applyFont="1" applyBorder="1" applyAlignment="1">
      <alignment horizontal="center" vertical="center" shrinkToFit="1"/>
    </xf>
    <xf numFmtId="0" fontId="13" fillId="0" borderId="30" xfId="10" applyFont="1" applyBorder="1" applyAlignment="1">
      <alignment vertical="center"/>
    </xf>
    <xf numFmtId="0" fontId="13" fillId="0" borderId="29" xfId="10" applyFont="1" applyBorder="1" applyAlignment="1">
      <alignment vertical="center"/>
    </xf>
    <xf numFmtId="0" fontId="13" fillId="0" borderId="77" xfId="10" applyFont="1" applyBorder="1" applyAlignment="1">
      <alignment vertical="center"/>
    </xf>
    <xf numFmtId="0" fontId="13" fillId="0" borderId="27" xfId="9" applyFont="1" applyBorder="1" applyAlignment="1">
      <alignment horizontal="center" vertical="center"/>
    </xf>
    <xf numFmtId="0" fontId="13" fillId="0" borderId="9" xfId="9" applyFont="1" applyBorder="1" applyAlignment="1">
      <alignment horizontal="center" vertical="center"/>
    </xf>
    <xf numFmtId="0" fontId="13" fillId="0" borderId="26" xfId="9" applyFont="1" applyBorder="1" applyAlignment="1">
      <alignment horizontal="center" vertical="center"/>
    </xf>
    <xf numFmtId="0" fontId="6" fillId="0" borderId="27" xfId="10" applyFont="1" applyBorder="1" applyAlignment="1">
      <alignment horizontal="center" vertical="center"/>
    </xf>
    <xf numFmtId="0" fontId="6" fillId="0" borderId="9" xfId="10" applyFont="1" applyBorder="1" applyAlignment="1">
      <alignment horizontal="center" vertical="center"/>
    </xf>
    <xf numFmtId="0" fontId="13" fillId="0" borderId="9" xfId="10" applyFont="1" applyBorder="1" applyAlignment="1">
      <alignment horizontal="center" vertical="center"/>
    </xf>
    <xf numFmtId="49" fontId="13" fillId="0" borderId="9" xfId="10" applyNumberFormat="1" applyFont="1" applyBorder="1" applyAlignment="1">
      <alignment horizontal="center" vertical="center"/>
    </xf>
    <xf numFmtId="0" fontId="6" fillId="0" borderId="9" xfId="10" applyFont="1" applyBorder="1" applyAlignment="1">
      <alignment vertical="center"/>
    </xf>
    <xf numFmtId="0" fontId="6" fillId="0" borderId="78" xfId="10" applyFont="1" applyBorder="1" applyAlignment="1">
      <alignment vertical="center"/>
    </xf>
    <xf numFmtId="176" fontId="13" fillId="0" borderId="86" xfId="9" applyNumberFormat="1" applyFont="1" applyBorder="1" applyAlignment="1">
      <alignment horizontal="center" vertical="center" shrinkToFit="1"/>
    </xf>
    <xf numFmtId="176" fontId="13" fillId="0" borderId="87" xfId="9" applyNumberFormat="1" applyFont="1" applyBorder="1" applyAlignment="1">
      <alignment horizontal="center" vertical="center" shrinkToFit="1"/>
    </xf>
    <xf numFmtId="176" fontId="13" fillId="0" borderId="88" xfId="9" applyNumberFormat="1" applyFont="1" applyBorder="1" applyAlignment="1">
      <alignment horizontal="center" vertical="center" shrinkToFit="1"/>
    </xf>
    <xf numFmtId="0" fontId="4" fillId="0" borderId="27" xfId="9" applyFont="1" applyBorder="1" applyAlignment="1">
      <alignment horizontal="center" vertical="center" wrapText="1"/>
    </xf>
    <xf numFmtId="0" fontId="13" fillId="0" borderId="24" xfId="9" applyFont="1" applyBorder="1" applyAlignment="1">
      <alignment horizontal="center" vertical="center"/>
    </xf>
    <xf numFmtId="0" fontId="13" fillId="0" borderId="0" xfId="9" applyFont="1" applyBorder="1" applyAlignment="1">
      <alignment horizontal="center" vertical="center"/>
    </xf>
    <xf numFmtId="0" fontId="6" fillId="0" borderId="27" xfId="9" applyFont="1" applyBorder="1" applyAlignment="1">
      <alignment horizontal="center" vertical="center" shrinkToFit="1"/>
    </xf>
    <xf numFmtId="0" fontId="6" fillId="0" borderId="9" xfId="9" applyFont="1" applyBorder="1" applyAlignment="1">
      <alignment horizontal="center" vertical="center" shrinkToFit="1"/>
    </xf>
    <xf numFmtId="0" fontId="6" fillId="0" borderId="78" xfId="9" applyFont="1" applyBorder="1" applyAlignment="1">
      <alignment horizontal="center" vertical="center" shrinkToFit="1"/>
    </xf>
    <xf numFmtId="0" fontId="4" fillId="0" borderId="27" xfId="9" applyFont="1" applyBorder="1" applyAlignment="1">
      <alignment horizontal="center" vertical="center" shrinkToFit="1"/>
    </xf>
    <xf numFmtId="0" fontId="6" fillId="0" borderId="9" xfId="9" applyFont="1" applyBorder="1" applyAlignment="1">
      <alignment horizontal="left" vertical="center" wrapText="1" shrinkToFit="1"/>
    </xf>
    <xf numFmtId="0" fontId="6" fillId="0" borderId="9" xfId="9" applyFont="1" applyBorder="1" applyAlignment="1">
      <alignment horizontal="left" vertical="center" shrinkToFit="1"/>
    </xf>
    <xf numFmtId="0" fontId="6" fillId="0" borderId="78" xfId="9" applyFont="1" applyBorder="1" applyAlignment="1">
      <alignment horizontal="left" vertical="center" shrinkToFit="1"/>
    </xf>
    <xf numFmtId="0" fontId="6" fillId="0" borderId="21" xfId="9" applyFont="1" applyBorder="1" applyAlignment="1">
      <alignment horizontal="center" vertical="center" shrinkToFit="1"/>
    </xf>
    <xf numFmtId="0" fontId="6" fillId="0" borderId="20" xfId="9" applyFont="1" applyBorder="1" applyAlignment="1">
      <alignment horizontal="center" vertical="center" shrinkToFit="1"/>
    </xf>
    <xf numFmtId="0" fontId="4" fillId="0" borderId="18" xfId="9" applyFont="1" applyBorder="1" applyAlignment="1">
      <alignment horizontal="center" vertical="center" shrinkToFit="1"/>
    </xf>
    <xf numFmtId="0" fontId="13" fillId="0" borderId="17" xfId="9" applyFont="1" applyBorder="1" applyAlignment="1">
      <alignment horizontal="center" vertical="center" shrinkToFit="1"/>
    </xf>
    <xf numFmtId="0" fontId="13" fillId="0" borderId="16" xfId="9" applyFont="1" applyBorder="1" applyAlignment="1">
      <alignment horizontal="center" vertical="center" shrinkToFit="1"/>
    </xf>
    <xf numFmtId="0" fontId="13" fillId="0" borderId="18" xfId="9" applyFont="1" applyBorder="1" applyAlignment="1">
      <alignment vertical="center"/>
    </xf>
    <xf numFmtId="0" fontId="13" fillId="0" borderId="17" xfId="9" applyFont="1" applyBorder="1" applyAlignment="1">
      <alignment vertical="center"/>
    </xf>
    <xf numFmtId="0" fontId="13" fillId="0" borderId="16" xfId="9" applyFont="1" applyBorder="1" applyAlignment="1">
      <alignment vertical="center"/>
    </xf>
    <xf numFmtId="0" fontId="13" fillId="0" borderId="44" xfId="9" applyFont="1" applyBorder="1" applyAlignment="1">
      <alignment vertical="center"/>
    </xf>
    <xf numFmtId="0" fontId="4" fillId="0" borderId="22" xfId="10" applyFont="1" applyBorder="1" applyAlignment="1">
      <alignment horizontal="center" vertical="center"/>
    </xf>
    <xf numFmtId="0" fontId="13" fillId="0" borderId="18" xfId="10" applyFont="1" applyBorder="1" applyAlignment="1">
      <alignment vertical="center"/>
    </xf>
    <xf numFmtId="0" fontId="13" fillId="0" borderId="17" xfId="10" applyFont="1" applyBorder="1" applyAlignment="1">
      <alignment vertical="center"/>
    </xf>
    <xf numFmtId="0" fontId="13" fillId="0" borderId="44" xfId="10" applyFont="1" applyBorder="1" applyAlignment="1">
      <alignment vertical="center"/>
    </xf>
    <xf numFmtId="0" fontId="4" fillId="0" borderId="24" xfId="9" applyFont="1" applyBorder="1" applyAlignment="1">
      <alignment horizontal="center" vertical="center" shrinkToFit="1"/>
    </xf>
    <xf numFmtId="0" fontId="4" fillId="0" borderId="0" xfId="9" applyFont="1" applyBorder="1" applyAlignment="1">
      <alignment horizontal="center" vertical="center" shrinkToFit="1"/>
    </xf>
    <xf numFmtId="0" fontId="4" fillId="0" borderId="4" xfId="9" applyFont="1" applyBorder="1" applyAlignment="1">
      <alignment horizontal="center" vertical="center" shrinkToFit="1"/>
    </xf>
    <xf numFmtId="0" fontId="4" fillId="0" borderId="79" xfId="10" applyFont="1" applyBorder="1" applyAlignment="1">
      <alignment vertical="center"/>
    </xf>
    <xf numFmtId="0" fontId="4" fillId="0" borderId="80" xfId="10" applyFont="1" applyBorder="1" applyAlignment="1">
      <alignment vertical="center"/>
    </xf>
    <xf numFmtId="0" fontId="4" fillId="0" borderId="81" xfId="10" applyFont="1" applyBorder="1" applyAlignment="1">
      <alignment vertical="center"/>
    </xf>
    <xf numFmtId="0" fontId="6" fillId="0" borderId="82" xfId="10" applyFont="1" applyBorder="1" applyAlignment="1">
      <alignment horizontal="center" vertical="center"/>
    </xf>
    <xf numFmtId="0" fontId="6" fillId="0" borderId="83" xfId="10" applyFont="1" applyBorder="1" applyAlignment="1">
      <alignment horizontal="center" vertical="center"/>
    </xf>
    <xf numFmtId="0" fontId="6" fillId="0" borderId="21" xfId="10" applyFont="1" applyBorder="1" applyAlignment="1">
      <alignment horizontal="center" vertical="center"/>
    </xf>
    <xf numFmtId="0" fontId="6" fillId="0" borderId="20" xfId="10" applyFont="1" applyBorder="1" applyAlignment="1">
      <alignment horizontal="center" vertical="center"/>
    </xf>
    <xf numFmtId="0" fontId="13" fillId="0" borderId="83" xfId="10" applyFont="1" applyBorder="1" applyAlignment="1">
      <alignment horizontal="center" vertical="center"/>
    </xf>
    <xf numFmtId="0" fontId="13" fillId="0" borderId="20" xfId="10" applyFont="1" applyBorder="1" applyAlignment="1">
      <alignment horizontal="center" vertical="center"/>
    </xf>
    <xf numFmtId="0" fontId="13" fillId="0" borderId="83" xfId="10" applyFont="1" applyBorder="1" applyAlignment="1">
      <alignment vertical="center"/>
    </xf>
    <xf numFmtId="0" fontId="13" fillId="0" borderId="84" xfId="10" applyFont="1" applyBorder="1" applyAlignment="1">
      <alignment vertical="center"/>
    </xf>
    <xf numFmtId="0" fontId="13" fillId="0" borderId="20" xfId="10" applyFont="1" applyBorder="1" applyAlignment="1">
      <alignment vertical="center"/>
    </xf>
    <xf numFmtId="0" fontId="13" fillId="0" borderId="60" xfId="10" applyFont="1" applyBorder="1" applyAlignment="1">
      <alignment vertical="center"/>
    </xf>
    <xf numFmtId="0" fontId="13" fillId="0" borderId="0" xfId="9" applyFont="1" applyBorder="1" applyAlignment="1">
      <alignment horizontal="center" vertical="center" shrinkToFit="1"/>
    </xf>
    <xf numFmtId="0" fontId="13" fillId="0" borderId="4" xfId="9" applyFont="1" applyBorder="1" applyAlignment="1">
      <alignment horizontal="center" vertical="center" shrinkToFit="1"/>
    </xf>
    <xf numFmtId="0" fontId="6" fillId="0" borderId="24" xfId="9" applyFont="1" applyBorder="1" applyAlignment="1">
      <alignment horizontal="center" vertical="center" shrinkToFit="1"/>
    </xf>
    <xf numFmtId="0" fontId="6" fillId="0" borderId="0" xfId="9" applyFont="1" applyBorder="1" applyAlignment="1">
      <alignment horizontal="center" vertical="center" shrinkToFit="1"/>
    </xf>
    <xf numFmtId="0" fontId="6" fillId="0" borderId="4" xfId="9" applyFont="1" applyBorder="1" applyAlignment="1">
      <alignment horizontal="center" vertical="center" shrinkToFit="1"/>
    </xf>
    <xf numFmtId="0" fontId="6" fillId="0" borderId="19" xfId="9" applyFont="1" applyBorder="1" applyAlignment="1">
      <alignment horizontal="center" vertical="center" shrinkToFit="1"/>
    </xf>
    <xf numFmtId="0" fontId="13" fillId="0" borderId="82" xfId="10" applyFont="1" applyBorder="1" applyAlignment="1">
      <alignment horizontal="center" vertical="center"/>
    </xf>
    <xf numFmtId="0" fontId="13" fillId="0" borderId="21" xfId="10" applyFont="1" applyBorder="1" applyAlignment="1">
      <alignment horizontal="center" vertical="center"/>
    </xf>
    <xf numFmtId="0" fontId="13" fillId="0" borderId="21" xfId="9" applyFont="1" applyBorder="1" applyAlignment="1">
      <alignment horizontal="center" vertical="center" shrinkToFit="1"/>
    </xf>
    <xf numFmtId="0" fontId="13" fillId="0" borderId="21" xfId="9" applyFont="1" applyBorder="1" applyAlignment="1">
      <alignment vertical="center"/>
    </xf>
    <xf numFmtId="0" fontId="13" fillId="0" borderId="20" xfId="9" applyFont="1" applyBorder="1" applyAlignment="1">
      <alignment vertical="center"/>
    </xf>
    <xf numFmtId="0" fontId="13" fillId="0" borderId="19" xfId="9" applyFont="1" applyBorder="1" applyAlignment="1">
      <alignment vertical="center"/>
    </xf>
    <xf numFmtId="57" fontId="13" fillId="0" borderId="18" xfId="9" applyNumberFormat="1" applyFont="1" applyBorder="1" applyAlignment="1">
      <alignment horizontal="center" vertical="center"/>
    </xf>
    <xf numFmtId="57" fontId="13" fillId="0" borderId="17" xfId="9" applyNumberFormat="1" applyFont="1" applyBorder="1" applyAlignment="1">
      <alignment horizontal="center" vertical="center"/>
    </xf>
    <xf numFmtId="57" fontId="13" fillId="0" borderId="44" xfId="9" applyNumberFormat="1" applyFont="1" applyBorder="1" applyAlignment="1">
      <alignment horizontal="center" vertical="center"/>
    </xf>
    <xf numFmtId="0" fontId="13" fillId="0" borderId="27" xfId="9" applyFont="1" applyBorder="1" applyAlignment="1">
      <alignment vertical="center"/>
    </xf>
    <xf numFmtId="0" fontId="13" fillId="0" borderId="9" xfId="9" applyFont="1" applyBorder="1" applyAlignment="1">
      <alignment vertical="center"/>
    </xf>
    <xf numFmtId="0" fontId="13" fillId="0" borderId="26" xfId="9" applyFont="1" applyBorder="1" applyAlignment="1">
      <alignment vertical="center"/>
    </xf>
    <xf numFmtId="0" fontId="6" fillId="0" borderId="18" xfId="9" applyFont="1" applyBorder="1" applyAlignment="1">
      <alignment horizontal="center" vertical="center" shrinkToFit="1"/>
    </xf>
    <xf numFmtId="0" fontId="6" fillId="0" borderId="27" xfId="9" applyFont="1" applyBorder="1" applyAlignment="1">
      <alignment vertical="center" shrinkToFit="1"/>
    </xf>
    <xf numFmtId="0" fontId="13" fillId="0" borderId="9" xfId="9" applyFont="1" applyBorder="1" applyAlignment="1">
      <alignment vertical="center" shrinkToFit="1"/>
    </xf>
    <xf numFmtId="0" fontId="13" fillId="0" borderId="26" xfId="9" applyFont="1" applyBorder="1" applyAlignment="1">
      <alignment vertical="center" shrinkToFit="1"/>
    </xf>
    <xf numFmtId="0" fontId="13" fillId="0" borderId="21" xfId="9" applyFont="1" applyBorder="1" applyAlignment="1">
      <alignment vertical="center" shrinkToFit="1"/>
    </xf>
    <xf numFmtId="0" fontId="13" fillId="0" borderId="20" xfId="9" applyFont="1" applyBorder="1" applyAlignment="1">
      <alignment vertical="center" shrinkToFit="1"/>
    </xf>
    <xf numFmtId="0" fontId="13" fillId="0" borderId="19" xfId="9" applyFont="1" applyBorder="1" applyAlignment="1">
      <alignment vertical="center" shrinkToFit="1"/>
    </xf>
    <xf numFmtId="0" fontId="13" fillId="0" borderId="21" xfId="9" applyFont="1" applyBorder="1" applyAlignment="1">
      <alignment horizontal="center" vertical="center"/>
    </xf>
    <xf numFmtId="0" fontId="13" fillId="0" borderId="20" xfId="9" applyFont="1" applyBorder="1" applyAlignment="1">
      <alignment horizontal="center" vertical="center"/>
    </xf>
    <xf numFmtId="0" fontId="13" fillId="0" borderId="19" xfId="9" applyFont="1" applyBorder="1" applyAlignment="1">
      <alignment horizontal="center" vertical="center"/>
    </xf>
    <xf numFmtId="0" fontId="7" fillId="0" borderId="27"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26" xfId="9" applyFont="1" applyBorder="1" applyAlignment="1">
      <alignment horizontal="center" vertical="center" shrinkToFit="1"/>
    </xf>
    <xf numFmtId="0" fontId="4" fillId="0" borderId="33" xfId="9" applyFont="1" applyBorder="1" applyAlignment="1">
      <alignment vertical="center"/>
    </xf>
    <xf numFmtId="0" fontId="4" fillId="0" borderId="32" xfId="9" applyFont="1" applyBorder="1" applyAlignment="1">
      <alignment vertical="center"/>
    </xf>
    <xf numFmtId="0" fontId="4" fillId="0" borderId="31" xfId="9" applyFont="1" applyBorder="1" applyAlignment="1">
      <alignment vertical="center"/>
    </xf>
    <xf numFmtId="0" fontId="4" fillId="0" borderId="18" xfId="9" applyFont="1" applyBorder="1" applyAlignment="1">
      <alignment horizontal="center" vertical="center"/>
    </xf>
    <xf numFmtId="0" fontId="4" fillId="0" borderId="17" xfId="9" applyFont="1" applyBorder="1" applyAlignment="1">
      <alignment horizontal="center" vertical="center"/>
    </xf>
    <xf numFmtId="0" fontId="4" fillId="0" borderId="44" xfId="9" applyFont="1" applyBorder="1" applyAlignment="1">
      <alignment horizontal="center" vertical="center"/>
    </xf>
    <xf numFmtId="0" fontId="13" fillId="0" borderId="0" xfId="9" applyFont="1" applyAlignment="1">
      <alignment vertical="center"/>
    </xf>
    <xf numFmtId="0" fontId="13" fillId="0" borderId="0" xfId="9" applyFont="1" applyAlignment="1">
      <alignment horizontal="center" vertical="center"/>
    </xf>
    <xf numFmtId="0" fontId="13" fillId="0" borderId="48" xfId="9" applyFont="1" applyBorder="1" applyAlignment="1">
      <alignment horizontal="center" vertical="distributed" textRotation="255" justifyLastLine="1"/>
    </xf>
    <xf numFmtId="0" fontId="13" fillId="0" borderId="11" xfId="9" applyFont="1" applyBorder="1" applyAlignment="1">
      <alignment horizontal="center" vertical="distributed" textRotation="255" justifyLastLine="1"/>
    </xf>
    <xf numFmtId="0" fontId="4" fillId="0" borderId="72" xfId="9" applyFont="1" applyBorder="1" applyAlignment="1">
      <alignment horizontal="center" vertical="center" shrinkToFit="1"/>
    </xf>
    <xf numFmtId="0" fontId="4" fillId="0" borderId="41" xfId="9" applyFont="1" applyBorder="1" applyAlignment="1">
      <alignment horizontal="center" vertical="center" shrinkToFit="1"/>
    </xf>
    <xf numFmtId="0" fontId="4" fillId="0" borderId="73" xfId="9" applyFont="1" applyBorder="1" applyAlignment="1">
      <alignment horizontal="center" vertical="center" shrinkToFit="1"/>
    </xf>
    <xf numFmtId="0" fontId="4" fillId="0" borderId="74" xfId="9" applyFont="1" applyBorder="1" applyAlignment="1">
      <alignment vertical="center"/>
    </xf>
    <xf numFmtId="0" fontId="4" fillId="0" borderId="75" xfId="9" applyFont="1" applyBorder="1" applyAlignment="1">
      <alignment vertical="center"/>
    </xf>
    <xf numFmtId="0" fontId="4" fillId="0" borderId="76" xfId="9" applyFont="1" applyBorder="1" applyAlignment="1">
      <alignment vertical="center"/>
    </xf>
    <xf numFmtId="0" fontId="13" fillId="0" borderId="30" xfId="9" applyFont="1" applyBorder="1" applyAlignment="1">
      <alignment vertical="center"/>
    </xf>
    <xf numFmtId="0" fontId="13" fillId="0" borderId="29" xfId="9" applyFont="1" applyBorder="1" applyAlignment="1">
      <alignment vertical="center"/>
    </xf>
    <xf numFmtId="0" fontId="13" fillId="0" borderId="77" xfId="9" applyFont="1" applyBorder="1" applyAlignment="1">
      <alignment vertical="center"/>
    </xf>
    <xf numFmtId="0" fontId="6" fillId="0" borderId="24" xfId="9" applyFont="1" applyBorder="1" applyAlignment="1">
      <alignment horizontal="center" vertical="center"/>
    </xf>
    <xf numFmtId="0" fontId="6" fillId="0" borderId="0" xfId="9" applyFont="1" applyBorder="1" applyAlignment="1">
      <alignment horizontal="center" vertical="center"/>
    </xf>
    <xf numFmtId="0" fontId="6" fillId="0" borderId="4" xfId="9" applyFont="1" applyBorder="1" applyAlignment="1">
      <alignment horizontal="center" vertical="center"/>
    </xf>
    <xf numFmtId="0" fontId="6" fillId="0" borderId="21" xfId="9" applyFont="1" applyBorder="1" applyAlignment="1">
      <alignment horizontal="center" vertical="center"/>
    </xf>
    <xf numFmtId="0" fontId="6" fillId="0" borderId="20" xfId="9" applyFont="1" applyBorder="1" applyAlignment="1">
      <alignment horizontal="center" vertical="center"/>
    </xf>
    <xf numFmtId="0" fontId="6" fillId="0" borderId="19" xfId="9" applyFont="1" applyBorder="1" applyAlignment="1">
      <alignment horizontal="center" vertical="center"/>
    </xf>
    <xf numFmtId="0" fontId="6" fillId="0" borderId="0" xfId="9" applyFont="1" applyAlignment="1">
      <alignment vertical="center"/>
    </xf>
    <xf numFmtId="0" fontId="6" fillId="0" borderId="0" xfId="9" applyFont="1" applyAlignment="1">
      <alignment horizontal="left" vertical="center"/>
    </xf>
    <xf numFmtId="0" fontId="13" fillId="0" borderId="0" xfId="9" applyFont="1" applyAlignment="1">
      <alignment horizontal="distributed" vertical="center"/>
    </xf>
    <xf numFmtId="0" fontId="6" fillId="0" borderId="0" xfId="9" applyFont="1" applyAlignment="1">
      <alignment horizontal="center" vertical="center"/>
    </xf>
    <xf numFmtId="0" fontId="13" fillId="0" borderId="62" xfId="9" applyFont="1" applyBorder="1" applyAlignment="1">
      <alignment vertical="center"/>
    </xf>
    <xf numFmtId="0" fontId="6" fillId="0" borderId="7" xfId="9" applyFont="1" applyBorder="1" applyAlignment="1">
      <alignment horizontal="distributed" vertical="center"/>
    </xf>
    <xf numFmtId="0" fontId="6" fillId="0" borderId="70" xfId="9" applyFont="1" applyBorder="1" applyAlignment="1">
      <alignment horizontal="distributed" vertical="center"/>
    </xf>
    <xf numFmtId="0" fontId="6" fillId="0" borderId="71" xfId="9" applyFont="1" applyBorder="1" applyAlignment="1">
      <alignment horizontal="distributed" vertical="center"/>
    </xf>
    <xf numFmtId="0" fontId="13" fillId="0" borderId="7" xfId="9" applyFont="1" applyBorder="1" applyAlignment="1">
      <alignment vertical="center"/>
    </xf>
    <xf numFmtId="0" fontId="13" fillId="0" borderId="70" xfId="9" applyFont="1" applyBorder="1" applyAlignment="1">
      <alignment vertical="center"/>
    </xf>
    <xf numFmtId="0" fontId="13" fillId="0" borderId="71" xfId="9" applyFont="1" applyBorder="1" applyAlignment="1">
      <alignment vertical="center"/>
    </xf>
    <xf numFmtId="0" fontId="13" fillId="0" borderId="63" xfId="9" applyFont="1" applyBorder="1" applyAlignment="1">
      <alignment horizontal="center" vertical="center"/>
    </xf>
    <xf numFmtId="0" fontId="13" fillId="0" borderId="64" xfId="9" applyFont="1" applyBorder="1" applyAlignment="1">
      <alignment horizontal="center" vertical="center"/>
    </xf>
    <xf numFmtId="0" fontId="13" fillId="0" borderId="65" xfId="9" applyFont="1" applyBorder="1" applyAlignment="1">
      <alignment horizontal="center" vertical="center"/>
    </xf>
    <xf numFmtId="0" fontId="13" fillId="0" borderId="66" xfId="9" applyFont="1" applyBorder="1" applyAlignment="1">
      <alignment horizontal="center" vertical="center"/>
    </xf>
    <xf numFmtId="0" fontId="13" fillId="0" borderId="62" xfId="9" applyFont="1" applyBorder="1" applyAlignment="1">
      <alignment horizontal="center" vertical="center"/>
    </xf>
    <xf numFmtId="0" fontId="13" fillId="0" borderId="67" xfId="9" applyFont="1" applyBorder="1" applyAlignment="1">
      <alignment horizontal="center" vertical="center"/>
    </xf>
    <xf numFmtId="0" fontId="13" fillId="0" borderId="68" xfId="9" applyFont="1" applyBorder="1" applyAlignment="1">
      <alignment horizontal="center" vertical="center"/>
    </xf>
    <xf numFmtId="0" fontId="13" fillId="0" borderId="69" xfId="9" applyFont="1" applyBorder="1" applyAlignment="1">
      <alignment horizontal="center" vertical="center"/>
    </xf>
    <xf numFmtId="0" fontId="6" fillId="0" borderId="63" xfId="9" applyFont="1" applyBorder="1" applyAlignment="1">
      <alignment horizontal="distributed" vertical="center"/>
    </xf>
    <xf numFmtId="0" fontId="6" fillId="0" borderId="64" xfId="9" applyFont="1" applyBorder="1" applyAlignment="1">
      <alignment horizontal="distributed" vertical="center"/>
    </xf>
    <xf numFmtId="0" fontId="6" fillId="0" borderId="65" xfId="9" applyFont="1" applyBorder="1" applyAlignment="1">
      <alignment horizontal="distributed" vertical="center"/>
    </xf>
    <xf numFmtId="0" fontId="6" fillId="0" borderId="66" xfId="9" applyFont="1" applyBorder="1" applyAlignment="1">
      <alignment horizontal="distributed" vertical="center"/>
    </xf>
    <xf numFmtId="0" fontId="6" fillId="0" borderId="0" xfId="9" applyFont="1" applyBorder="1" applyAlignment="1">
      <alignment horizontal="distributed" vertical="center"/>
    </xf>
    <xf numFmtId="0" fontId="6" fillId="0" borderId="62" xfId="9" applyFont="1" applyBorder="1" applyAlignment="1">
      <alignment horizontal="distributed" vertical="center"/>
    </xf>
    <xf numFmtId="0" fontId="6" fillId="0" borderId="67" xfId="9" applyFont="1" applyBorder="1" applyAlignment="1">
      <alignment horizontal="distributed" vertical="center"/>
    </xf>
    <xf numFmtId="0" fontId="6" fillId="0" borderId="68" xfId="9" applyFont="1" applyBorder="1" applyAlignment="1">
      <alignment horizontal="distributed" vertical="center"/>
    </xf>
    <xf numFmtId="0" fontId="6" fillId="0" borderId="69" xfId="9" applyFont="1" applyBorder="1" applyAlignment="1">
      <alignment horizontal="distributed" vertical="center"/>
    </xf>
    <xf numFmtId="0" fontId="13" fillId="0" borderId="63" xfId="9" applyFont="1" applyBorder="1" applyAlignment="1">
      <alignment vertical="center"/>
    </xf>
    <xf numFmtId="0" fontId="13" fillId="0" borderId="64" xfId="9" applyFont="1" applyBorder="1" applyAlignment="1">
      <alignment vertical="center"/>
    </xf>
    <xf numFmtId="0" fontId="13" fillId="0" borderId="65" xfId="9" applyFont="1" applyBorder="1" applyAlignment="1">
      <alignment vertical="center"/>
    </xf>
    <xf numFmtId="0" fontId="13" fillId="0" borderId="0" xfId="9" applyFont="1" applyBorder="1" applyAlignment="1">
      <alignment vertical="center"/>
    </xf>
    <xf numFmtId="0" fontId="13" fillId="0" borderId="68" xfId="9" applyFont="1" applyBorder="1" applyAlignment="1">
      <alignment vertical="center"/>
    </xf>
    <xf numFmtId="0" fontId="13" fillId="0" borderId="69" xfId="9" applyFont="1" applyBorder="1" applyAlignment="1">
      <alignment vertical="center"/>
    </xf>
    <xf numFmtId="0" fontId="52" fillId="2" borderId="202" xfId="2" applyFont="1" applyFill="1" applyBorder="1" applyAlignment="1">
      <alignment horizontal="left" vertical="center"/>
    </xf>
    <xf numFmtId="0" fontId="52" fillId="2" borderId="203" xfId="2" applyFont="1" applyFill="1" applyBorder="1" applyAlignment="1">
      <alignment horizontal="left" vertical="center"/>
    </xf>
    <xf numFmtId="0" fontId="52" fillId="2" borderId="204" xfId="2" applyFont="1" applyFill="1" applyBorder="1" applyAlignment="1">
      <alignment horizontal="left" vertical="center"/>
    </xf>
    <xf numFmtId="0" fontId="51" fillId="2" borderId="24" xfId="2" applyFont="1" applyFill="1" applyBorder="1" applyAlignment="1">
      <alignment horizontal="left" vertical="center"/>
    </xf>
    <xf numFmtId="0" fontId="51" fillId="2" borderId="0" xfId="2" applyFont="1" applyFill="1" applyBorder="1" applyAlignment="1">
      <alignment horizontal="left" vertical="center"/>
    </xf>
    <xf numFmtId="0" fontId="51" fillId="2" borderId="41" xfId="2" applyFont="1" applyFill="1" applyBorder="1" applyAlignment="1">
      <alignment horizontal="left" vertical="center"/>
    </xf>
    <xf numFmtId="0" fontId="51" fillId="2" borderId="46" xfId="2" applyFont="1" applyFill="1" applyBorder="1" applyAlignment="1">
      <alignment horizontal="left" vertical="center"/>
    </xf>
    <xf numFmtId="0" fontId="51" fillId="2" borderId="181" xfId="2" applyFont="1" applyFill="1" applyBorder="1" applyAlignment="1">
      <alignment horizontal="center" vertical="center"/>
    </xf>
    <xf numFmtId="0" fontId="51" fillId="2" borderId="160" xfId="2" applyFont="1" applyFill="1" applyBorder="1" applyAlignment="1">
      <alignment horizontal="left" vertical="center" wrapText="1"/>
    </xf>
    <xf numFmtId="0" fontId="51" fillId="2" borderId="180" xfId="2" applyFont="1" applyFill="1" applyBorder="1" applyAlignment="1">
      <alignment horizontal="left" vertical="center" wrapText="1"/>
    </xf>
    <xf numFmtId="0" fontId="51" fillId="2" borderId="186" xfId="2" applyFont="1" applyFill="1" applyBorder="1" applyAlignment="1">
      <alignment horizontal="left" vertical="center" wrapText="1"/>
    </xf>
    <xf numFmtId="0" fontId="5" fillId="2" borderId="27" xfId="18" applyFont="1" applyFill="1" applyBorder="1" applyAlignment="1">
      <alignment horizontal="center" vertical="center" wrapText="1"/>
    </xf>
    <xf numFmtId="0" fontId="5" fillId="2" borderId="9" xfId="18" applyFont="1" applyFill="1" applyBorder="1" applyAlignment="1">
      <alignment horizontal="center" vertical="center" wrapText="1"/>
    </xf>
    <xf numFmtId="49" fontId="5" fillId="0" borderId="9" xfId="18" applyNumberFormat="1" applyFont="1" applyBorder="1" applyAlignment="1">
      <alignment horizontal="center" vertical="center" wrapText="1"/>
    </xf>
    <xf numFmtId="0" fontId="5" fillId="2" borderId="78" xfId="18" applyFont="1" applyFill="1" applyBorder="1" applyAlignment="1">
      <alignment horizontal="center" vertical="center" wrapText="1"/>
    </xf>
    <xf numFmtId="0" fontId="51" fillId="2" borderId="159" xfId="2" applyFont="1" applyFill="1" applyBorder="1" applyAlignment="1">
      <alignment horizontal="center" vertical="center"/>
    </xf>
    <xf numFmtId="0" fontId="51" fillId="2" borderId="68" xfId="2" applyFont="1" applyFill="1" applyBorder="1" applyAlignment="1">
      <alignment horizontal="center" vertical="center"/>
    </xf>
    <xf numFmtId="0" fontId="51" fillId="2" borderId="187" xfId="2" applyFont="1" applyFill="1" applyBorder="1" applyAlignment="1">
      <alignment horizontal="center" vertical="center"/>
    </xf>
    <xf numFmtId="0" fontId="51" fillId="0" borderId="27" xfId="2" applyFont="1" applyFill="1" applyBorder="1" applyAlignment="1">
      <alignment horizontal="center" vertical="center"/>
    </xf>
    <xf numFmtId="0" fontId="51" fillId="0" borderId="9" xfId="2" applyFont="1" applyFill="1" applyBorder="1" applyAlignment="1">
      <alignment horizontal="center" vertical="center"/>
    </xf>
    <xf numFmtId="0" fontId="51" fillId="0" borderId="26" xfId="2" applyFont="1" applyFill="1" applyBorder="1" applyAlignment="1">
      <alignment horizontal="center" vertical="center"/>
    </xf>
    <xf numFmtId="0" fontId="51" fillId="0" borderId="56" xfId="2" applyFont="1" applyFill="1" applyBorder="1" applyAlignment="1">
      <alignment horizontal="left" vertical="center"/>
    </xf>
    <xf numFmtId="0" fontId="51" fillId="0" borderId="35" xfId="2" applyFont="1" applyFill="1" applyBorder="1" applyAlignment="1">
      <alignment horizontal="left" vertical="center"/>
    </xf>
    <xf numFmtId="0" fontId="51" fillId="0" borderId="42" xfId="2" applyFont="1" applyFill="1" applyBorder="1" applyAlignment="1">
      <alignment horizontal="left" vertical="center"/>
    </xf>
    <xf numFmtId="0" fontId="5" fillId="2" borderId="24" xfId="18" applyFont="1" applyFill="1" applyBorder="1" applyAlignment="1">
      <alignment horizontal="left" vertical="center" wrapText="1"/>
    </xf>
    <xf numFmtId="0" fontId="5" fillId="2" borderId="0" xfId="18" applyFont="1" applyFill="1" applyBorder="1" applyAlignment="1">
      <alignment horizontal="left" vertical="center" wrapText="1"/>
    </xf>
    <xf numFmtId="0" fontId="5" fillId="2" borderId="34" xfId="18" applyFont="1" applyFill="1" applyBorder="1" applyAlignment="1">
      <alignment horizontal="left" vertical="center" wrapText="1"/>
    </xf>
    <xf numFmtId="0" fontId="51" fillId="2" borderId="24" xfId="2" applyFont="1" applyFill="1" applyBorder="1" applyAlignment="1">
      <alignment horizontal="center" vertical="center"/>
    </xf>
    <xf numFmtId="0" fontId="51" fillId="2" borderId="0" xfId="2" applyFont="1" applyFill="1" applyBorder="1" applyAlignment="1">
      <alignment horizontal="center" vertical="center"/>
    </xf>
    <xf numFmtId="0" fontId="51" fillId="2" borderId="4" xfId="2" applyFont="1" applyFill="1" applyBorder="1" applyAlignment="1">
      <alignment horizontal="center" vertical="center"/>
    </xf>
    <xf numFmtId="0" fontId="51" fillId="2" borderId="21" xfId="2" applyFont="1" applyFill="1" applyBorder="1" applyAlignment="1">
      <alignment horizontal="center" vertical="center"/>
    </xf>
    <xf numFmtId="0" fontId="51" fillId="2" borderId="20" xfId="2" applyFont="1" applyFill="1" applyBorder="1" applyAlignment="1">
      <alignment horizontal="center" vertical="center"/>
    </xf>
    <xf numFmtId="0" fontId="51" fillId="2" borderId="19" xfId="2" applyFont="1" applyFill="1" applyBorder="1" applyAlignment="1">
      <alignment horizontal="center" vertical="center"/>
    </xf>
    <xf numFmtId="0" fontId="5" fillId="2" borderId="184" xfId="18" applyFont="1" applyFill="1" applyBorder="1" applyAlignment="1">
      <alignment horizontal="left" vertical="center" wrapText="1"/>
    </xf>
    <xf numFmtId="0" fontId="5" fillId="2" borderId="64" xfId="18" applyFont="1" applyFill="1" applyBorder="1" applyAlignment="1">
      <alignment horizontal="left" vertical="center" wrapText="1"/>
    </xf>
    <xf numFmtId="0" fontId="5" fillId="2" borderId="185" xfId="18" applyFont="1" applyFill="1" applyBorder="1" applyAlignment="1">
      <alignment horizontal="left" vertical="center" wrapText="1"/>
    </xf>
    <xf numFmtId="0" fontId="5" fillId="2" borderId="21" xfId="18" applyFont="1" applyFill="1" applyBorder="1" applyAlignment="1">
      <alignment horizontal="left" vertical="center" wrapText="1"/>
    </xf>
    <xf numFmtId="0" fontId="5" fillId="2" borderId="20" xfId="18" applyFont="1" applyFill="1" applyBorder="1" applyAlignment="1">
      <alignment horizontal="left" vertical="center" wrapText="1"/>
    </xf>
    <xf numFmtId="0" fontId="5" fillId="2" borderId="60" xfId="18" applyFont="1" applyFill="1" applyBorder="1" applyAlignment="1">
      <alignment horizontal="left" vertical="center" wrapText="1"/>
    </xf>
    <xf numFmtId="0" fontId="51" fillId="2" borderId="22" xfId="2" applyFont="1" applyFill="1" applyBorder="1" applyAlignment="1">
      <alignment horizontal="center" vertical="center"/>
    </xf>
    <xf numFmtId="49" fontId="52" fillId="2" borderId="17" xfId="2" applyNumberFormat="1" applyFont="1" applyFill="1" applyBorder="1" applyAlignment="1">
      <alignment horizontal="center" vertical="center" wrapText="1"/>
    </xf>
    <xf numFmtId="49" fontId="52" fillId="2" borderId="17" xfId="2" applyNumberFormat="1" applyFont="1" applyFill="1" applyBorder="1" applyAlignment="1">
      <alignment horizontal="left" vertical="center" wrapText="1"/>
    </xf>
    <xf numFmtId="49" fontId="52" fillId="2" borderId="44" xfId="2" applyNumberFormat="1" applyFont="1" applyFill="1" applyBorder="1" applyAlignment="1">
      <alignment horizontal="left" vertical="center" wrapText="1"/>
    </xf>
    <xf numFmtId="0" fontId="5" fillId="2" borderId="18" xfId="19" applyFont="1" applyFill="1" applyBorder="1" applyAlignment="1">
      <alignment horizontal="center" vertical="center" shrinkToFit="1"/>
    </xf>
    <xf numFmtId="0" fontId="5" fillId="2" borderId="17" xfId="19" applyFont="1" applyFill="1" applyBorder="1" applyAlignment="1">
      <alignment horizontal="center" vertical="center" shrinkToFit="1"/>
    </xf>
    <xf numFmtId="0" fontId="5" fillId="2" borderId="16" xfId="19" applyFont="1" applyFill="1" applyBorder="1" applyAlignment="1">
      <alignment horizontal="center" vertical="center" shrinkToFit="1"/>
    </xf>
    <xf numFmtId="49" fontId="5" fillId="2" borderId="18" xfId="19" applyNumberFormat="1" applyFont="1" applyFill="1" applyBorder="1" applyAlignment="1">
      <alignment horizontal="center" vertical="center"/>
    </xf>
    <xf numFmtId="49" fontId="5" fillId="2" borderId="17" xfId="19" applyNumberFormat="1" applyFont="1" applyFill="1" applyBorder="1" applyAlignment="1">
      <alignment horizontal="center" vertical="center"/>
    </xf>
    <xf numFmtId="49" fontId="5" fillId="2" borderId="16" xfId="19" applyNumberFormat="1" applyFont="1" applyFill="1" applyBorder="1" applyAlignment="1">
      <alignment horizontal="center" vertical="center"/>
    </xf>
    <xf numFmtId="49" fontId="5" fillId="0" borderId="18" xfId="19" applyNumberFormat="1" applyFont="1" applyBorder="1" applyAlignment="1">
      <alignment horizontal="left" vertical="center"/>
    </xf>
    <xf numFmtId="49" fontId="5" fillId="0" borderId="17" xfId="19" applyNumberFormat="1" applyFont="1" applyBorder="1" applyAlignment="1">
      <alignment horizontal="left" vertical="center"/>
    </xf>
    <xf numFmtId="49" fontId="5" fillId="0" borderId="44" xfId="19" applyNumberFormat="1" applyFont="1" applyBorder="1" applyAlignment="1">
      <alignment horizontal="left" vertical="center"/>
    </xf>
    <xf numFmtId="0" fontId="5" fillId="2" borderId="22" xfId="18" applyFont="1" applyFill="1" applyBorder="1" applyAlignment="1">
      <alignment horizontal="center" vertical="center"/>
    </xf>
    <xf numFmtId="0" fontId="49" fillId="2" borderId="43" xfId="20" applyFont="1" applyFill="1" applyBorder="1" applyAlignment="1">
      <alignment horizontal="center" vertical="center" shrinkToFit="1"/>
    </xf>
    <xf numFmtId="0" fontId="49" fillId="2" borderId="35" xfId="20" applyFont="1" applyFill="1" applyBorder="1" applyAlignment="1">
      <alignment horizontal="center" vertical="center" shrinkToFit="1"/>
    </xf>
    <xf numFmtId="0" fontId="49" fillId="2" borderId="93" xfId="20" applyFont="1" applyFill="1" applyBorder="1" applyAlignment="1">
      <alignment horizontal="center" vertical="center" shrinkToFit="1"/>
    </xf>
    <xf numFmtId="182" fontId="52" fillId="2" borderId="56" xfId="20" applyNumberFormat="1" applyFont="1" applyFill="1" applyBorder="1" applyAlignment="1">
      <alignment horizontal="right" vertical="center" wrapText="1"/>
    </xf>
    <xf numFmtId="182" fontId="52" fillId="2" borderId="35" xfId="20" applyNumberFormat="1" applyFont="1" applyFill="1" applyBorder="1" applyAlignment="1">
      <alignment horizontal="right" vertical="center" wrapText="1"/>
    </xf>
    <xf numFmtId="49" fontId="52" fillId="2" borderId="35" xfId="20" applyNumberFormat="1" applyFont="1" applyFill="1" applyBorder="1" applyAlignment="1">
      <alignment horizontal="left" vertical="center" wrapText="1"/>
    </xf>
    <xf numFmtId="49" fontId="52" fillId="2" borderId="93" xfId="20" applyNumberFormat="1" applyFont="1" applyFill="1" applyBorder="1" applyAlignment="1">
      <alignment horizontal="left" vertical="center" wrapText="1"/>
    </xf>
    <xf numFmtId="49" fontId="52" fillId="2" borderId="56" xfId="20" applyNumberFormat="1" applyFont="1" applyFill="1" applyBorder="1" applyAlignment="1">
      <alignment horizontal="center" vertical="center" wrapText="1"/>
    </xf>
    <xf numFmtId="49" fontId="52" fillId="2" borderId="35" xfId="20" applyNumberFormat="1" applyFont="1" applyFill="1" applyBorder="1" applyAlignment="1">
      <alignment horizontal="center" vertical="center" wrapText="1"/>
    </xf>
    <xf numFmtId="49" fontId="52" fillId="2" borderId="93" xfId="20" applyNumberFormat="1" applyFont="1" applyFill="1" applyBorder="1" applyAlignment="1">
      <alignment horizontal="center" vertical="center" wrapText="1"/>
    </xf>
    <xf numFmtId="0" fontId="52" fillId="2" borderId="35" xfId="20" applyFont="1" applyFill="1" applyBorder="1" applyAlignment="1">
      <alignment horizontal="left" vertical="center" wrapText="1"/>
    </xf>
    <xf numFmtId="0" fontId="52" fillId="2" borderId="42" xfId="20" applyFont="1" applyFill="1" applyBorder="1" applyAlignment="1">
      <alignment horizontal="left" vertical="center" wrapText="1"/>
    </xf>
    <xf numFmtId="0" fontId="49" fillId="2" borderId="43" xfId="2" applyFont="1" applyFill="1" applyBorder="1" applyAlignment="1">
      <alignment horizontal="center" vertical="center"/>
    </xf>
    <xf numFmtId="0" fontId="49" fillId="2" borderId="35" xfId="2" applyFont="1" applyFill="1" applyBorder="1" applyAlignment="1">
      <alignment horizontal="center" vertical="center"/>
    </xf>
    <xf numFmtId="0" fontId="49" fillId="2" borderId="93" xfId="2" applyFont="1" applyFill="1" applyBorder="1" applyAlignment="1">
      <alignment horizontal="center" vertical="center"/>
    </xf>
    <xf numFmtId="0" fontId="49" fillId="2" borderId="56" xfId="2" applyFont="1" applyFill="1" applyBorder="1" applyAlignment="1">
      <alignment horizontal="left" vertical="center"/>
    </xf>
    <xf numFmtId="0" fontId="49" fillId="2" borderId="35" xfId="2" applyFont="1" applyFill="1" applyBorder="1" applyAlignment="1">
      <alignment horizontal="left" vertical="center"/>
    </xf>
    <xf numFmtId="0" fontId="49" fillId="2" borderId="42" xfId="2" applyFont="1" applyFill="1" applyBorder="1" applyAlignment="1">
      <alignment horizontal="left" vertical="center"/>
    </xf>
    <xf numFmtId="0" fontId="48" fillId="2" borderId="0" xfId="2" applyFont="1" applyFill="1" applyBorder="1" applyAlignment="1">
      <alignment horizontal="left" vertical="center" wrapText="1"/>
    </xf>
    <xf numFmtId="0" fontId="14" fillId="0" borderId="109" xfId="10" applyFont="1" applyBorder="1" applyAlignment="1">
      <alignment horizontal="center" vertical="center"/>
    </xf>
    <xf numFmtId="0" fontId="14" fillId="0" borderId="61" xfId="10" applyFont="1" applyBorder="1" applyAlignment="1">
      <alignment horizontal="center" vertical="center"/>
    </xf>
    <xf numFmtId="0" fontId="14" fillId="0" borderId="110" xfId="10" applyFont="1" applyBorder="1" applyAlignment="1">
      <alignment horizontal="center" vertical="center"/>
    </xf>
    <xf numFmtId="0" fontId="14" fillId="0" borderId="58" xfId="10" applyFont="1" applyBorder="1" applyAlignment="1">
      <alignment horizontal="center" vertical="center"/>
    </xf>
    <xf numFmtId="0" fontId="14" fillId="0" borderId="57" xfId="10" applyFont="1" applyBorder="1" applyAlignment="1">
      <alignment horizontal="center" vertical="center"/>
    </xf>
    <xf numFmtId="0" fontId="51" fillId="2" borderId="10" xfId="2" applyFont="1" applyFill="1" applyBorder="1" applyAlignment="1">
      <alignment horizontal="center" vertical="center" textRotation="255"/>
    </xf>
    <xf numFmtId="0" fontId="51" fillId="2" borderId="26" xfId="2" applyFont="1" applyFill="1" applyBorder="1" applyAlignment="1">
      <alignment horizontal="center" vertical="center" textRotation="255"/>
    </xf>
    <xf numFmtId="0" fontId="51" fillId="2" borderId="5" xfId="2" applyFont="1" applyFill="1" applyBorder="1" applyAlignment="1">
      <alignment horizontal="center" vertical="center" textRotation="255"/>
    </xf>
    <xf numFmtId="0" fontId="51" fillId="2" borderId="4" xfId="2" applyFont="1" applyFill="1" applyBorder="1" applyAlignment="1">
      <alignment horizontal="center" vertical="center" textRotation="255"/>
    </xf>
    <xf numFmtId="0" fontId="52" fillId="2" borderId="10" xfId="2" applyFont="1" applyFill="1" applyBorder="1" applyAlignment="1">
      <alignment horizontal="center" vertical="center" wrapText="1"/>
    </xf>
    <xf numFmtId="0" fontId="52" fillId="2" borderId="9" xfId="2" applyFont="1" applyFill="1" applyBorder="1" applyAlignment="1">
      <alignment horizontal="center" vertical="center" wrapText="1"/>
    </xf>
    <xf numFmtId="0" fontId="52" fillId="2" borderId="17" xfId="2" applyFont="1" applyFill="1" applyBorder="1" applyAlignment="1">
      <alignment horizontal="center" vertical="center" wrapText="1"/>
    </xf>
    <xf numFmtId="49" fontId="52" fillId="2" borderId="18" xfId="2" applyNumberFormat="1" applyFont="1" applyFill="1" applyBorder="1" applyAlignment="1">
      <alignment horizontal="right" vertical="center" wrapText="1"/>
    </xf>
    <xf numFmtId="49" fontId="52" fillId="2" borderId="17" xfId="2" applyNumberFormat="1" applyFont="1" applyFill="1" applyBorder="1" applyAlignment="1">
      <alignment horizontal="right" vertical="center" wrapText="1"/>
    </xf>
    <xf numFmtId="0" fontId="52" fillId="2" borderId="89" xfId="2" applyFont="1" applyFill="1" applyBorder="1" applyAlignment="1">
      <alignment horizontal="center" vertical="center" wrapText="1"/>
    </xf>
    <xf numFmtId="0" fontId="66" fillId="2" borderId="9" xfId="20" applyFont="1" applyFill="1" applyBorder="1" applyAlignment="1">
      <alignment horizontal="center" vertical="center" wrapText="1"/>
    </xf>
    <xf numFmtId="0" fontId="66" fillId="2" borderId="26" xfId="20" applyFont="1" applyFill="1" applyBorder="1" applyAlignment="1">
      <alignment horizontal="center" vertical="center" wrapText="1"/>
    </xf>
    <xf numFmtId="0" fontId="66" fillId="2" borderId="0" xfId="20" applyFont="1" applyFill="1" applyAlignment="1">
      <alignment horizontal="center" vertical="center" wrapText="1"/>
    </xf>
    <xf numFmtId="0" fontId="66" fillId="2" borderId="4" xfId="20" applyFont="1" applyFill="1" applyBorder="1" applyAlignment="1">
      <alignment horizontal="center" vertical="center" wrapText="1"/>
    </xf>
    <xf numFmtId="0" fontId="66" fillId="2" borderId="20" xfId="20" applyFont="1" applyFill="1" applyBorder="1" applyAlignment="1">
      <alignment horizontal="center" vertical="center" wrapText="1"/>
    </xf>
    <xf numFmtId="0" fontId="66" fillId="2" borderId="19" xfId="20" applyFont="1" applyFill="1" applyBorder="1" applyAlignment="1">
      <alignment horizontal="center" vertical="center" wrapText="1"/>
    </xf>
    <xf numFmtId="0" fontId="49" fillId="2" borderId="18" xfId="2" applyFont="1" applyFill="1" applyBorder="1" applyAlignment="1">
      <alignment horizontal="center" vertical="center" wrapText="1"/>
    </xf>
    <xf numFmtId="0" fontId="49" fillId="2" borderId="17" xfId="2" applyFont="1" applyFill="1" applyBorder="1" applyAlignment="1">
      <alignment horizontal="center" vertical="center" wrapText="1"/>
    </xf>
    <xf numFmtId="0" fontId="49" fillId="2" borderId="16" xfId="2" applyFont="1" applyFill="1" applyBorder="1" applyAlignment="1">
      <alignment horizontal="center" vertical="center" wrapText="1"/>
    </xf>
    <xf numFmtId="0" fontId="51" fillId="9" borderId="17" xfId="2" applyFont="1" applyFill="1" applyBorder="1" applyAlignment="1">
      <alignment horizontal="left" vertical="center"/>
    </xf>
    <xf numFmtId="0" fontId="51" fillId="9" borderId="44" xfId="2" applyFont="1" applyFill="1" applyBorder="1" applyAlignment="1">
      <alignment horizontal="left" vertical="center"/>
    </xf>
    <xf numFmtId="0" fontId="49" fillId="2" borderId="10" xfId="2" applyFont="1" applyFill="1" applyBorder="1" applyAlignment="1">
      <alignment horizontal="center" vertical="center"/>
    </xf>
    <xf numFmtId="0" fontId="49" fillId="2" borderId="9" xfId="2" applyFont="1" applyFill="1" applyBorder="1" applyAlignment="1">
      <alignment horizontal="center" vertical="center"/>
    </xf>
    <xf numFmtId="0" fontId="49" fillId="2" borderId="26" xfId="2" applyFont="1" applyFill="1" applyBorder="1" applyAlignment="1">
      <alignment horizontal="center" vertical="center"/>
    </xf>
    <xf numFmtId="0" fontId="49" fillId="2" borderId="5" xfId="2" applyFont="1" applyFill="1" applyBorder="1" applyAlignment="1">
      <alignment horizontal="center" vertical="center"/>
    </xf>
    <xf numFmtId="0" fontId="49" fillId="2" borderId="0" xfId="2" applyFont="1" applyFill="1" applyAlignment="1">
      <alignment horizontal="center" vertical="center"/>
    </xf>
    <xf numFmtId="0" fontId="49" fillId="2" borderId="4" xfId="2" applyFont="1" applyFill="1" applyBorder="1" applyAlignment="1">
      <alignment horizontal="center" vertical="center"/>
    </xf>
    <xf numFmtId="0" fontId="49" fillId="2" borderId="107" xfId="2" applyFont="1" applyFill="1" applyBorder="1" applyAlignment="1">
      <alignment horizontal="center" vertical="center"/>
    </xf>
    <xf numFmtId="0" fontId="49" fillId="2" borderId="20" xfId="2" applyFont="1" applyFill="1" applyBorder="1" applyAlignment="1">
      <alignment horizontal="center" vertical="center"/>
    </xf>
    <xf numFmtId="0" fontId="49" fillId="2" borderId="19" xfId="2" applyFont="1" applyFill="1" applyBorder="1" applyAlignment="1">
      <alignment horizontal="center" vertical="center"/>
    </xf>
    <xf numFmtId="0" fontId="54" fillId="2" borderId="22" xfId="2" applyFont="1" applyFill="1" applyBorder="1" applyAlignment="1">
      <alignment horizontal="center" vertical="center"/>
    </xf>
    <xf numFmtId="0" fontId="54" fillId="2" borderId="45" xfId="2" applyFont="1" applyFill="1" applyBorder="1" applyAlignment="1">
      <alignment horizontal="center" vertical="center"/>
    </xf>
    <xf numFmtId="49" fontId="49" fillId="2" borderId="18" xfId="2" applyNumberFormat="1" applyFont="1" applyFill="1" applyBorder="1" applyAlignment="1">
      <alignment horizontal="center" vertical="center" wrapText="1"/>
    </xf>
    <xf numFmtId="49" fontId="49" fillId="2" borderId="17" xfId="2" applyNumberFormat="1" applyFont="1" applyFill="1" applyBorder="1" applyAlignment="1">
      <alignment horizontal="center" vertical="center" wrapText="1"/>
    </xf>
    <xf numFmtId="49" fontId="49" fillId="2" borderId="16" xfId="2" applyNumberFormat="1" applyFont="1" applyFill="1" applyBorder="1" applyAlignment="1">
      <alignment horizontal="center" vertical="center" wrapText="1"/>
    </xf>
    <xf numFmtId="49" fontId="52" fillId="2" borderId="18" xfId="2" applyNumberFormat="1" applyFont="1" applyFill="1" applyBorder="1" applyAlignment="1">
      <alignment horizontal="left" vertical="center" wrapText="1"/>
    </xf>
    <xf numFmtId="0" fontId="51" fillId="2" borderId="89" xfId="2" applyFont="1" applyFill="1" applyBorder="1" applyAlignment="1">
      <alignment horizontal="center" vertical="center"/>
    </xf>
    <xf numFmtId="0" fontId="51" fillId="2" borderId="17" xfId="2" applyFont="1" applyFill="1" applyBorder="1" applyAlignment="1">
      <alignment horizontal="center" vertical="center"/>
    </xf>
    <xf numFmtId="0" fontId="51" fillId="2" borderId="16" xfId="2" applyFont="1" applyFill="1" applyBorder="1" applyAlignment="1">
      <alignment horizontal="center" vertical="center"/>
    </xf>
    <xf numFmtId="0" fontId="51" fillId="2" borderId="18" xfId="2" applyFont="1" applyFill="1" applyBorder="1" applyAlignment="1">
      <alignment horizontal="center" vertical="center"/>
    </xf>
    <xf numFmtId="0" fontId="51" fillId="2" borderId="44" xfId="2" applyFont="1" applyFill="1" applyBorder="1" applyAlignment="1">
      <alignment horizontal="center" vertical="center"/>
    </xf>
    <xf numFmtId="0" fontId="49" fillId="9" borderId="53" xfId="2" applyFont="1" applyFill="1" applyBorder="1" applyAlignment="1">
      <alignment horizontal="center" vertical="center" textRotation="255"/>
    </xf>
    <xf numFmtId="0" fontId="49" fillId="9" borderId="111" xfId="2" applyFont="1" applyFill="1" applyBorder="1" applyAlignment="1">
      <alignment horizontal="center" vertical="center" textRotation="255"/>
    </xf>
    <xf numFmtId="0" fontId="49" fillId="9" borderId="49" xfId="2" applyFont="1" applyFill="1" applyBorder="1" applyAlignment="1">
      <alignment horizontal="center" vertical="center" textRotation="255"/>
    </xf>
    <xf numFmtId="0" fontId="51" fillId="9" borderId="61" xfId="2" applyFont="1" applyFill="1" applyBorder="1" applyAlignment="1">
      <alignment horizontal="left" vertical="center"/>
    </xf>
    <xf numFmtId="0" fontId="51" fillId="9" borderId="57" xfId="2" applyFont="1" applyFill="1" applyBorder="1" applyAlignment="1">
      <alignment horizontal="left" vertical="center"/>
    </xf>
    <xf numFmtId="0" fontId="51" fillId="2" borderId="10" xfId="2" applyFont="1" applyFill="1" applyBorder="1" applyAlignment="1">
      <alignment horizontal="center" vertical="center"/>
    </xf>
    <xf numFmtId="0" fontId="51" fillId="2" borderId="9" xfId="2" applyFont="1" applyFill="1" applyBorder="1" applyAlignment="1">
      <alignment horizontal="center" vertical="center"/>
    </xf>
    <xf numFmtId="0" fontId="51" fillId="2" borderId="26" xfId="2" applyFont="1" applyFill="1" applyBorder="1" applyAlignment="1">
      <alignment horizontal="center" vertical="center"/>
    </xf>
    <xf numFmtId="0" fontId="51" fillId="2" borderId="107" xfId="2" applyFont="1" applyFill="1" applyBorder="1" applyAlignment="1">
      <alignment horizontal="center" vertical="center"/>
    </xf>
    <xf numFmtId="0" fontId="51" fillId="2" borderId="18" xfId="2" applyFont="1" applyFill="1" applyBorder="1" applyAlignment="1">
      <alignment horizontal="center" vertical="center" wrapText="1"/>
    </xf>
    <xf numFmtId="0" fontId="49" fillId="9" borderId="5" xfId="2" applyFont="1" applyFill="1" applyBorder="1" applyAlignment="1">
      <alignment horizontal="center" vertical="center" textRotation="255"/>
    </xf>
    <xf numFmtId="49" fontId="52" fillId="2" borderId="17" xfId="20" applyNumberFormat="1" applyFont="1" applyFill="1" applyBorder="1" applyAlignment="1">
      <alignment horizontal="center" vertical="center" wrapText="1"/>
    </xf>
    <xf numFmtId="49" fontId="52" fillId="2" borderId="17" xfId="20" applyNumberFormat="1" applyFont="1" applyFill="1" applyBorder="1" applyAlignment="1">
      <alignment horizontal="left" vertical="center" wrapText="1"/>
    </xf>
    <xf numFmtId="49" fontId="52" fillId="2" borderId="44" xfId="20" applyNumberFormat="1" applyFont="1" applyFill="1" applyBorder="1" applyAlignment="1">
      <alignment horizontal="left" vertical="center" wrapText="1"/>
    </xf>
    <xf numFmtId="0" fontId="52" fillId="2" borderId="89" xfId="20" applyFont="1" applyFill="1" applyBorder="1" applyAlignment="1">
      <alignment horizontal="center" vertical="center" wrapText="1"/>
    </xf>
    <xf numFmtId="0" fontId="52" fillId="2" borderId="17" xfId="20" applyFont="1" applyFill="1" applyBorder="1" applyAlignment="1">
      <alignment horizontal="center" vertical="center" wrapText="1"/>
    </xf>
    <xf numFmtId="49" fontId="52" fillId="2" borderId="18" xfId="20" applyNumberFormat="1" applyFont="1" applyFill="1" applyBorder="1" applyAlignment="1">
      <alignment horizontal="right" vertical="center" wrapText="1"/>
    </xf>
    <xf numFmtId="49" fontId="52" fillId="2" borderId="17" xfId="20" applyNumberFormat="1" applyFont="1" applyFill="1" applyBorder="1" applyAlignment="1">
      <alignment horizontal="right" vertical="center" wrapText="1"/>
    </xf>
    <xf numFmtId="0" fontId="49" fillId="2" borderId="18" xfId="20" applyFont="1" applyFill="1" applyBorder="1" applyAlignment="1">
      <alignment horizontal="center" vertical="center" wrapText="1"/>
    </xf>
    <xf numFmtId="0" fontId="49" fillId="2" borderId="17" xfId="20" applyFont="1" applyFill="1" applyBorder="1" applyAlignment="1">
      <alignment horizontal="center" vertical="center" wrapText="1"/>
    </xf>
    <xf numFmtId="0" fontId="49" fillId="2" borderId="16" xfId="20" applyFont="1" applyFill="1" applyBorder="1" applyAlignment="1">
      <alignment horizontal="center" vertical="center" wrapText="1"/>
    </xf>
    <xf numFmtId="0" fontId="52" fillId="2" borderId="10" xfId="20" applyFont="1" applyFill="1" applyBorder="1" applyAlignment="1">
      <alignment horizontal="center" vertical="center" wrapText="1"/>
    </xf>
    <xf numFmtId="0" fontId="52" fillId="2" borderId="9" xfId="20" applyFont="1" applyFill="1" applyBorder="1" applyAlignment="1">
      <alignment horizontal="center" vertical="center" wrapText="1"/>
    </xf>
    <xf numFmtId="0" fontId="51" fillId="9" borderId="89" xfId="2" applyFont="1" applyFill="1" applyBorder="1" applyAlignment="1">
      <alignment horizontal="left" vertical="center"/>
    </xf>
    <xf numFmtId="49" fontId="49" fillId="2" borderId="18" xfId="20" applyNumberFormat="1" applyFont="1" applyFill="1" applyBorder="1" applyAlignment="1">
      <alignment horizontal="center" vertical="center" wrapText="1"/>
    </xf>
    <xf numFmtId="49" fontId="49" fillId="2" borderId="17" xfId="20" applyNumberFormat="1" applyFont="1" applyFill="1" applyBorder="1" applyAlignment="1">
      <alignment horizontal="center" vertical="center" wrapText="1"/>
    </xf>
    <xf numFmtId="49" fontId="49" fillId="2" borderId="16" xfId="20" applyNumberFormat="1" applyFont="1" applyFill="1" applyBorder="1" applyAlignment="1">
      <alignment horizontal="center" vertical="center" wrapText="1"/>
    </xf>
    <xf numFmtId="49" fontId="52" fillId="2" borderId="18" xfId="20" applyNumberFormat="1" applyFont="1" applyFill="1" applyBorder="1" applyAlignment="1">
      <alignment horizontal="left" vertical="center" wrapText="1"/>
    </xf>
    <xf numFmtId="0" fontId="51" fillId="9" borderId="109" xfId="2" applyFont="1" applyFill="1" applyBorder="1" applyAlignment="1">
      <alignment horizontal="left" vertical="center"/>
    </xf>
    <xf numFmtId="0" fontId="51" fillId="2" borderId="17" xfId="2" applyFont="1" applyFill="1" applyBorder="1" applyAlignment="1">
      <alignment horizontal="center" vertical="center" wrapText="1"/>
    </xf>
    <xf numFmtId="0" fontId="51" fillId="2" borderId="44" xfId="2" applyFont="1" applyFill="1" applyBorder="1" applyAlignment="1">
      <alignment horizontal="center" vertical="center" wrapText="1"/>
    </xf>
    <xf numFmtId="0" fontId="51" fillId="2" borderId="16" xfId="2" applyFont="1" applyFill="1" applyBorder="1" applyAlignment="1">
      <alignment horizontal="center" vertical="center" wrapText="1"/>
    </xf>
    <xf numFmtId="0" fontId="51" fillId="2" borderId="18" xfId="2" applyFont="1" applyFill="1" applyBorder="1" applyAlignment="1">
      <alignment horizontal="left" vertical="center" wrapText="1"/>
    </xf>
    <xf numFmtId="0" fontId="51" fillId="2" borderId="17" xfId="2" applyFont="1" applyFill="1" applyBorder="1" applyAlignment="1">
      <alignment horizontal="left" vertical="center" wrapText="1"/>
    </xf>
    <xf numFmtId="0" fontId="51" fillId="2" borderId="44" xfId="2" applyFont="1" applyFill="1" applyBorder="1" applyAlignment="1">
      <alignment horizontal="left" vertical="center" wrapText="1"/>
    </xf>
    <xf numFmtId="0" fontId="53" fillId="2" borderId="27"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26" xfId="2" applyFont="1" applyFill="1" applyBorder="1" applyAlignment="1">
      <alignment horizontal="left" vertical="center" wrapText="1"/>
    </xf>
    <xf numFmtId="0" fontId="53" fillId="2" borderId="24" xfId="2" applyFont="1" applyFill="1" applyBorder="1" applyAlignment="1">
      <alignment horizontal="left" vertical="center" wrapText="1"/>
    </xf>
    <xf numFmtId="0" fontId="53" fillId="2" borderId="0" xfId="2" applyFont="1" applyFill="1" applyAlignment="1">
      <alignment horizontal="left" vertical="center" wrapText="1"/>
    </xf>
    <xf numFmtId="0" fontId="53" fillId="2" borderId="4" xfId="2" applyFont="1" applyFill="1" applyBorder="1" applyAlignment="1">
      <alignment horizontal="left" vertical="center" wrapText="1"/>
    </xf>
    <xf numFmtId="0" fontId="53" fillId="2" borderId="0" xfId="2" applyFont="1" applyFill="1" applyBorder="1" applyAlignment="1">
      <alignment horizontal="left" vertical="center" wrapText="1"/>
    </xf>
    <xf numFmtId="0" fontId="51" fillId="2" borderId="18" xfId="2" applyFont="1" applyFill="1" applyBorder="1" applyAlignment="1">
      <alignment horizontal="left" vertical="center"/>
    </xf>
    <xf numFmtId="0" fontId="51" fillId="2" borderId="17" xfId="2" applyFont="1" applyFill="1" applyBorder="1" applyAlignment="1">
      <alignment horizontal="left" vertical="center"/>
    </xf>
    <xf numFmtId="0" fontId="51" fillId="2" borderId="44" xfId="2" applyFont="1" applyFill="1" applyBorder="1" applyAlignment="1">
      <alignment horizontal="left" vertical="center"/>
    </xf>
    <xf numFmtId="0" fontId="51" fillId="8" borderId="15" xfId="2" applyFont="1" applyFill="1" applyBorder="1" applyAlignment="1">
      <alignment horizontal="left" vertical="center"/>
    </xf>
    <xf numFmtId="0" fontId="51" fillId="8" borderId="14" xfId="2" applyFont="1" applyFill="1" applyBorder="1" applyAlignment="1">
      <alignment horizontal="left" vertical="center"/>
    </xf>
    <xf numFmtId="0" fontId="51" fillId="8" borderId="13" xfId="2" applyFont="1" applyFill="1" applyBorder="1" applyAlignment="1">
      <alignment horizontal="left" vertical="center"/>
    </xf>
    <xf numFmtId="0" fontId="49" fillId="2" borderId="43" xfId="20" applyFont="1" applyFill="1" applyBorder="1" applyAlignment="1">
      <alignment horizontal="center" vertical="center" wrapText="1"/>
    </xf>
    <xf numFmtId="0" fontId="49" fillId="2" borderId="35" xfId="20" applyFont="1" applyFill="1" applyBorder="1" applyAlignment="1">
      <alignment horizontal="center" vertical="center" wrapText="1"/>
    </xf>
    <xf numFmtId="0" fontId="49" fillId="2" borderId="93" xfId="20" applyFont="1" applyFill="1" applyBorder="1" applyAlignment="1">
      <alignment horizontal="center" vertical="center" wrapText="1"/>
    </xf>
    <xf numFmtId="181" fontId="49" fillId="2" borderId="56" xfId="20" applyNumberFormat="1" applyFont="1" applyFill="1" applyBorder="1" applyAlignment="1">
      <alignment horizontal="center" vertical="center" wrapText="1"/>
    </xf>
    <xf numFmtId="181" fontId="49" fillId="2" borderId="35" xfId="20" applyNumberFormat="1" applyFont="1" applyFill="1" applyBorder="1" applyAlignment="1">
      <alignment horizontal="center" vertical="center" wrapText="1"/>
    </xf>
    <xf numFmtId="0" fontId="49" fillId="2" borderId="56" xfId="20" applyFont="1" applyFill="1" applyBorder="1" applyAlignment="1">
      <alignment horizontal="center" vertical="center" wrapText="1"/>
    </xf>
    <xf numFmtId="182" fontId="49" fillId="2" borderId="56" xfId="2" applyNumberFormat="1" applyFont="1" applyFill="1" applyBorder="1" applyAlignment="1">
      <alignment horizontal="center" vertical="center"/>
    </xf>
    <xf numFmtId="182" fontId="49" fillId="2" borderId="35" xfId="2" applyNumberFormat="1" applyFont="1" applyFill="1" applyBorder="1" applyAlignment="1">
      <alignment horizontal="center" vertical="center"/>
    </xf>
    <xf numFmtId="0" fontId="51" fillId="2" borderId="78" xfId="2" applyFont="1" applyFill="1" applyBorder="1" applyAlignment="1">
      <alignment horizontal="center" vertical="center"/>
    </xf>
    <xf numFmtId="0" fontId="51" fillId="2" borderId="184" xfId="2" applyFont="1" applyFill="1" applyBorder="1" applyAlignment="1">
      <alignment horizontal="center" vertical="center"/>
    </xf>
    <xf numFmtId="0" fontId="51" fillId="2" borderId="64" xfId="2" applyFont="1" applyFill="1" applyBorder="1" applyAlignment="1">
      <alignment horizontal="center" vertical="center"/>
    </xf>
    <xf numFmtId="0" fontId="51" fillId="2" borderId="188" xfId="2" applyFont="1" applyFill="1" applyBorder="1" applyAlignment="1">
      <alignment horizontal="center" vertical="center"/>
    </xf>
    <xf numFmtId="0" fontId="51" fillId="2" borderId="184" xfId="2" applyFont="1" applyFill="1" applyBorder="1" applyAlignment="1">
      <alignment horizontal="left" vertical="center"/>
    </xf>
    <xf numFmtId="0" fontId="51" fillId="2" borderId="64" xfId="2" applyFont="1" applyFill="1" applyBorder="1" applyAlignment="1">
      <alignment horizontal="left" vertical="center"/>
    </xf>
    <xf numFmtId="0" fontId="51" fillId="2" borderId="188" xfId="2" applyFont="1" applyFill="1" applyBorder="1" applyAlignment="1">
      <alignment horizontal="left" vertical="center"/>
    </xf>
    <xf numFmtId="0" fontId="51" fillId="2" borderId="21" xfId="2" applyFont="1" applyFill="1" applyBorder="1" applyAlignment="1">
      <alignment horizontal="left" vertical="center"/>
    </xf>
    <xf numFmtId="0" fontId="51" fillId="2" borderId="20" xfId="2" applyFont="1" applyFill="1" applyBorder="1" applyAlignment="1">
      <alignment horizontal="left" vertical="center"/>
    </xf>
    <xf numFmtId="0" fontId="51" fillId="2" borderId="19" xfId="2" applyFont="1" applyFill="1" applyBorder="1" applyAlignment="1">
      <alignment horizontal="left" vertical="center"/>
    </xf>
    <xf numFmtId="0" fontId="51" fillId="2" borderId="184" xfId="2" applyFont="1" applyFill="1" applyBorder="1" applyAlignment="1">
      <alignment horizontal="left" vertical="center" wrapText="1"/>
    </xf>
    <xf numFmtId="0" fontId="51" fillId="2" borderId="64" xfId="2" applyFont="1" applyFill="1" applyBorder="1" applyAlignment="1">
      <alignment horizontal="left" vertical="center" wrapText="1"/>
    </xf>
    <xf numFmtId="0" fontId="51" fillId="2" borderId="185" xfId="2" applyFont="1" applyFill="1" applyBorder="1" applyAlignment="1">
      <alignment horizontal="left" vertical="center" wrapText="1"/>
    </xf>
    <xf numFmtId="0" fontId="51" fillId="2" borderId="21" xfId="2" applyFont="1" applyFill="1" applyBorder="1" applyAlignment="1">
      <alignment horizontal="left" vertical="center" wrapText="1"/>
    </xf>
    <xf numFmtId="0" fontId="51" fillId="2" borderId="20" xfId="2" applyFont="1" applyFill="1" applyBorder="1" applyAlignment="1">
      <alignment horizontal="left" vertical="center" wrapText="1"/>
    </xf>
    <xf numFmtId="0" fontId="51" fillId="2" borderId="60" xfId="2" applyFont="1" applyFill="1" applyBorder="1" applyAlignment="1">
      <alignment horizontal="left" vertical="center" wrapText="1"/>
    </xf>
    <xf numFmtId="180" fontId="51" fillId="2" borderId="22" xfId="2" applyNumberFormat="1" applyFont="1" applyFill="1" applyBorder="1" applyAlignment="1">
      <alignment horizontal="left" vertical="center"/>
    </xf>
    <xf numFmtId="0" fontId="51" fillId="2" borderId="28" xfId="2" applyFont="1" applyFill="1" applyBorder="1" applyAlignment="1">
      <alignment horizontal="center" vertical="center"/>
    </xf>
    <xf numFmtId="0" fontId="51" fillId="2" borderId="28" xfId="2" applyFont="1" applyFill="1" applyBorder="1" applyAlignment="1">
      <alignment horizontal="left" vertical="center"/>
    </xf>
    <xf numFmtId="0" fontId="51" fillId="2" borderId="27" xfId="2" applyFont="1" applyFill="1" applyBorder="1" applyAlignment="1">
      <alignment horizontal="center" vertical="center"/>
    </xf>
    <xf numFmtId="0" fontId="51" fillId="2" borderId="27" xfId="2" applyFont="1" applyFill="1" applyBorder="1" applyAlignment="1">
      <alignment horizontal="center" vertical="center" wrapText="1"/>
    </xf>
    <xf numFmtId="0" fontId="51" fillId="2" borderId="9" xfId="2" applyFont="1" applyFill="1" applyBorder="1" applyAlignment="1">
      <alignment horizontal="center" vertical="center" wrapText="1"/>
    </xf>
    <xf numFmtId="0" fontId="51" fillId="2" borderId="26" xfId="2" applyFont="1" applyFill="1" applyBorder="1" applyAlignment="1">
      <alignment horizontal="center" vertical="center" wrapText="1"/>
    </xf>
    <xf numFmtId="0" fontId="51" fillId="2" borderId="24" xfId="2" applyFont="1" applyFill="1" applyBorder="1" applyAlignment="1">
      <alignment horizontal="center" vertical="center" wrapText="1"/>
    </xf>
    <xf numFmtId="0" fontId="51" fillId="2" borderId="0" xfId="2" applyFont="1" applyFill="1" applyBorder="1" applyAlignment="1">
      <alignment horizontal="center" vertical="center" wrapText="1"/>
    </xf>
    <xf numFmtId="0" fontId="51" fillId="2" borderId="4" xfId="2" applyFont="1" applyFill="1" applyBorder="1" applyAlignment="1">
      <alignment horizontal="center" vertical="center" wrapText="1"/>
    </xf>
    <xf numFmtId="0" fontId="51" fillId="2" borderId="183" xfId="2" applyFont="1" applyFill="1" applyBorder="1" applyAlignment="1">
      <alignment horizontal="left" vertical="center"/>
    </xf>
    <xf numFmtId="0" fontId="51" fillId="2" borderId="182" xfId="2" applyFont="1" applyFill="1" applyBorder="1" applyAlignment="1">
      <alignment horizontal="left" vertical="center"/>
    </xf>
    <xf numFmtId="0" fontId="51" fillId="2" borderId="54" xfId="20" applyFont="1" applyFill="1" applyBorder="1" applyAlignment="1">
      <alignment horizontal="center" vertical="center" wrapText="1"/>
    </xf>
    <xf numFmtId="0" fontId="51" fillId="2" borderId="41" xfId="20" applyFont="1" applyFill="1" applyBorder="1" applyAlignment="1">
      <alignment horizontal="center" vertical="center" wrapText="1"/>
    </xf>
    <xf numFmtId="0" fontId="51" fillId="2" borderId="107" xfId="20" applyFont="1" applyFill="1" applyBorder="1" applyAlignment="1">
      <alignment horizontal="center" vertical="center" wrapText="1"/>
    </xf>
    <xf numFmtId="0" fontId="51" fillId="2" borderId="20" xfId="20" applyFont="1" applyFill="1" applyBorder="1" applyAlignment="1">
      <alignment horizontal="center" vertical="center" wrapText="1"/>
    </xf>
    <xf numFmtId="0" fontId="51" fillId="2" borderId="15" xfId="2" applyFont="1" applyFill="1" applyBorder="1" applyAlignment="1">
      <alignment horizontal="center" vertical="center" textRotation="255"/>
    </xf>
    <xf numFmtId="0" fontId="51" fillId="2" borderId="14" xfId="2" applyFont="1" applyFill="1" applyBorder="1" applyAlignment="1">
      <alignment horizontal="center" vertical="center" textRotation="255"/>
    </xf>
    <xf numFmtId="0" fontId="51" fillId="2" borderId="37" xfId="2" applyFont="1" applyFill="1" applyBorder="1" applyAlignment="1">
      <alignment horizontal="center" vertical="center" textRotation="255"/>
    </xf>
    <xf numFmtId="0" fontId="51" fillId="2" borderId="22" xfId="2" applyFont="1" applyFill="1" applyBorder="1" applyAlignment="1">
      <alignment horizontal="center" vertical="center" textRotation="255"/>
    </xf>
    <xf numFmtId="0" fontId="51" fillId="2" borderId="72" xfId="2" applyFont="1" applyFill="1" applyBorder="1" applyAlignment="1">
      <alignment horizontal="center" vertical="center"/>
    </xf>
    <xf numFmtId="0" fontId="51" fillId="2" borderId="41" xfId="2" applyFont="1" applyFill="1" applyBorder="1" applyAlignment="1">
      <alignment horizontal="center" vertical="center"/>
    </xf>
    <xf numFmtId="0" fontId="51" fillId="2" borderId="73" xfId="2" applyFont="1" applyFill="1" applyBorder="1" applyAlignment="1">
      <alignment horizontal="center" vertical="center"/>
    </xf>
    <xf numFmtId="0" fontId="51" fillId="2" borderId="72" xfId="2" applyFont="1" applyFill="1" applyBorder="1" applyAlignment="1">
      <alignment horizontal="left" vertical="center"/>
    </xf>
    <xf numFmtId="0" fontId="51" fillId="2" borderId="72" xfId="20" applyFont="1" applyFill="1" applyBorder="1" applyAlignment="1">
      <alignment horizontal="center" vertical="center"/>
    </xf>
    <xf numFmtId="0" fontId="51" fillId="2" borderId="46" xfId="20" applyFont="1" applyFill="1" applyBorder="1" applyAlignment="1">
      <alignment horizontal="center" vertical="center"/>
    </xf>
    <xf numFmtId="0" fontId="51" fillId="2" borderId="108" xfId="20" applyFont="1" applyFill="1" applyBorder="1" applyAlignment="1">
      <alignment horizontal="center" vertical="center"/>
    </xf>
    <xf numFmtId="0" fontId="51" fillId="2" borderId="51" xfId="20" applyFont="1" applyFill="1" applyBorder="1" applyAlignment="1">
      <alignment horizontal="center" vertical="center"/>
    </xf>
    <xf numFmtId="0" fontId="51" fillId="2" borderId="41" xfId="20" applyFont="1" applyFill="1" applyBorder="1" applyAlignment="1">
      <alignment horizontal="center" vertical="center"/>
    </xf>
    <xf numFmtId="0" fontId="51" fillId="2" borderId="73" xfId="20" applyFont="1" applyFill="1" applyBorder="1" applyAlignment="1">
      <alignment horizontal="center" vertical="center"/>
    </xf>
    <xf numFmtId="0" fontId="51" fillId="2" borderId="55" xfId="20" applyFont="1" applyFill="1" applyBorder="1" applyAlignment="1">
      <alignment horizontal="center" vertical="center"/>
    </xf>
    <xf numFmtId="0" fontId="51" fillId="2" borderId="1" xfId="20" applyFont="1" applyFill="1" applyBorder="1" applyAlignment="1">
      <alignment horizontal="center" vertical="center"/>
    </xf>
    <xf numFmtId="0" fontId="51" fillId="2" borderId="21" xfId="20" applyFont="1" applyFill="1" applyBorder="1" applyAlignment="1">
      <alignment horizontal="center" vertical="center"/>
    </xf>
    <xf numFmtId="0" fontId="51" fillId="2" borderId="19" xfId="20" applyFont="1" applyFill="1" applyBorder="1" applyAlignment="1">
      <alignment horizontal="center" vertical="center"/>
    </xf>
    <xf numFmtId="0" fontId="24" fillId="2" borderId="0" xfId="0" applyFont="1" applyFill="1" applyBorder="1" applyAlignment="1">
      <alignment horizontal="left" vertical="center" indent="1"/>
    </xf>
    <xf numFmtId="0" fontId="32" fillId="0" borderId="17" xfId="0" applyFont="1" applyBorder="1" applyAlignment="1">
      <alignment horizontal="center" vertical="center"/>
    </xf>
    <xf numFmtId="0" fontId="32" fillId="0" borderId="44" xfId="0" applyFont="1" applyBorder="1" applyAlignment="1">
      <alignment horizontal="center" vertical="center"/>
    </xf>
    <xf numFmtId="0" fontId="32" fillId="0" borderId="35" xfId="0" applyFont="1" applyBorder="1" applyAlignment="1">
      <alignment horizontal="center" vertical="center"/>
    </xf>
    <xf numFmtId="0" fontId="32" fillId="0" borderId="42" xfId="0" applyFont="1" applyBorder="1" applyAlignment="1">
      <alignment horizontal="center" vertical="center"/>
    </xf>
    <xf numFmtId="178" fontId="32" fillId="0" borderId="61" xfId="0" applyNumberFormat="1" applyFont="1" applyFill="1" applyBorder="1" applyAlignment="1">
      <alignment horizontal="left" vertical="center" wrapText="1"/>
    </xf>
    <xf numFmtId="0" fontId="32" fillId="0" borderId="61" xfId="0" applyFont="1" applyFill="1" applyBorder="1" applyAlignment="1">
      <alignment horizontal="left" vertical="center" wrapText="1"/>
    </xf>
    <xf numFmtId="0" fontId="32" fillId="0" borderId="57" xfId="0" applyFont="1" applyFill="1" applyBorder="1" applyAlignment="1">
      <alignment horizontal="left" vertical="center" wrapText="1"/>
    </xf>
    <xf numFmtId="178" fontId="32" fillId="2" borderId="109" xfId="0" applyNumberFormat="1" applyFont="1" applyFill="1" applyBorder="1" applyAlignment="1">
      <alignment horizontal="center" vertical="center" wrapText="1"/>
    </xf>
    <xf numFmtId="178" fontId="32" fillId="2" borderId="110" xfId="0" applyNumberFormat="1" applyFont="1" applyFill="1" applyBorder="1" applyAlignment="1">
      <alignment horizontal="center" vertical="center" wrapText="1"/>
    </xf>
    <xf numFmtId="178" fontId="32" fillId="2" borderId="58" xfId="0" applyNumberFormat="1" applyFont="1" applyFill="1" applyBorder="1" applyAlignment="1">
      <alignment horizontal="center" vertical="center" wrapText="1"/>
    </xf>
    <xf numFmtId="178" fontId="32" fillId="2" borderId="57" xfId="0" applyNumberFormat="1" applyFont="1" applyFill="1" applyBorder="1" applyAlignment="1">
      <alignment horizontal="center" vertical="center" wrapText="1"/>
    </xf>
    <xf numFmtId="0" fontId="24" fillId="0" borderId="145" xfId="0" applyFont="1" applyBorder="1" applyAlignment="1">
      <alignment horizontal="center" vertical="center" wrapText="1"/>
    </xf>
    <xf numFmtId="0" fontId="24" fillId="0" borderId="146" xfId="0" applyFont="1" applyBorder="1" applyAlignment="1">
      <alignment horizontal="center" vertical="center" wrapText="1"/>
    </xf>
    <xf numFmtId="0" fontId="24" fillId="0" borderId="147" xfId="0" applyFont="1" applyBorder="1" applyAlignment="1">
      <alignment horizontal="center" vertical="center" wrapText="1"/>
    </xf>
    <xf numFmtId="0" fontId="24" fillId="0" borderId="148" xfId="0" applyFont="1" applyBorder="1" applyAlignment="1">
      <alignment horizontal="center" vertical="center" wrapText="1"/>
    </xf>
    <xf numFmtId="0" fontId="24" fillId="0" borderId="149" xfId="0" applyFont="1" applyBorder="1" applyAlignment="1">
      <alignment horizontal="center" vertical="center" wrapText="1"/>
    </xf>
    <xf numFmtId="0" fontId="24" fillId="0" borderId="150" xfId="0" applyFont="1" applyBorder="1" applyAlignment="1">
      <alignment horizontal="center" vertical="center" wrapText="1"/>
    </xf>
    <xf numFmtId="0" fontId="24" fillId="0" borderId="151" xfId="0" applyFont="1" applyBorder="1" applyAlignment="1">
      <alignment horizontal="center" vertical="center" wrapText="1"/>
    </xf>
    <xf numFmtId="0" fontId="24" fillId="0" borderId="152" xfId="0" applyFont="1" applyBorder="1" applyAlignment="1">
      <alignment horizontal="center" vertical="center" wrapText="1"/>
    </xf>
    <xf numFmtId="0" fontId="24" fillId="0" borderId="153" xfId="0" applyFont="1" applyBorder="1" applyAlignment="1">
      <alignment horizontal="center" vertical="center" wrapText="1"/>
    </xf>
    <xf numFmtId="178" fontId="32" fillId="0" borderId="9" xfId="0" applyNumberFormat="1"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78" xfId="0" applyFont="1" applyFill="1" applyBorder="1" applyAlignment="1">
      <alignment horizontal="left" vertical="center" wrapText="1"/>
    </xf>
    <xf numFmtId="178" fontId="32" fillId="2" borderId="43" xfId="0" applyNumberFormat="1" applyFont="1" applyFill="1" applyBorder="1" applyAlignment="1">
      <alignment horizontal="center" vertical="center" wrapText="1"/>
    </xf>
    <xf numFmtId="178" fontId="32" fillId="2" borderId="93" xfId="0" applyNumberFormat="1" applyFont="1" applyFill="1" applyBorder="1" applyAlignment="1">
      <alignment horizontal="center" vertical="center" wrapText="1"/>
    </xf>
    <xf numFmtId="178" fontId="32" fillId="2" borderId="56" xfId="0" applyNumberFormat="1" applyFont="1" applyFill="1" applyBorder="1" applyAlignment="1">
      <alignment horizontal="center" vertical="center" wrapText="1"/>
    </xf>
    <xf numFmtId="178" fontId="32" fillId="2" borderId="42" xfId="0" applyNumberFormat="1"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1" xfId="0" applyFont="1" applyBorder="1" applyAlignment="1">
      <alignment horizontal="center" vertical="center"/>
    </xf>
    <xf numFmtId="0" fontId="32" fillId="0" borderId="57" xfId="0" applyFont="1" applyBorder="1" applyAlignment="1">
      <alignment horizontal="center" vertical="center"/>
    </xf>
    <xf numFmtId="178" fontId="24" fillId="2" borderId="148" xfId="0" applyNumberFormat="1" applyFont="1" applyFill="1" applyBorder="1" applyAlignment="1">
      <alignment horizontal="center" vertical="center" wrapText="1"/>
    </xf>
    <xf numFmtId="178" fontId="24" fillId="2" borderId="149" xfId="0" applyNumberFormat="1" applyFont="1" applyFill="1" applyBorder="1" applyAlignment="1">
      <alignment horizontal="center" vertical="center" wrapText="1"/>
    </xf>
    <xf numFmtId="178" fontId="24" fillId="2" borderId="150" xfId="0" applyNumberFormat="1" applyFont="1" applyFill="1" applyBorder="1" applyAlignment="1">
      <alignment horizontal="center" vertical="center" wrapText="1"/>
    </xf>
    <xf numFmtId="178" fontId="24" fillId="2" borderId="151" xfId="0" applyNumberFormat="1" applyFont="1" applyFill="1" applyBorder="1" applyAlignment="1">
      <alignment horizontal="center" vertical="center" wrapText="1"/>
    </xf>
    <xf numFmtId="178" fontId="24" fillId="2" borderId="152" xfId="0" applyNumberFormat="1" applyFont="1" applyFill="1" applyBorder="1" applyAlignment="1">
      <alignment horizontal="center" vertical="center" wrapText="1"/>
    </xf>
    <xf numFmtId="178" fontId="24" fillId="2" borderId="153" xfId="0" applyNumberFormat="1" applyFont="1" applyFill="1" applyBorder="1" applyAlignment="1">
      <alignment horizontal="center" vertical="center" wrapText="1"/>
    </xf>
    <xf numFmtId="0" fontId="30" fillId="4" borderId="28" xfId="0" applyFont="1" applyFill="1" applyBorder="1" applyAlignment="1" applyProtection="1">
      <alignment horizontal="center" vertical="center" wrapText="1"/>
      <protection locked="0"/>
    </xf>
    <xf numFmtId="0" fontId="30" fillId="5" borderId="25" xfId="0" applyFont="1" applyFill="1" applyBorder="1" applyAlignment="1" applyProtection="1">
      <alignment horizontal="center" vertical="center" wrapText="1"/>
      <protection locked="0"/>
    </xf>
    <xf numFmtId="0" fontId="30" fillId="5" borderId="23" xfId="0" applyFont="1" applyFill="1" applyBorder="1" applyAlignment="1" applyProtection="1">
      <alignment horizontal="center" vertical="center" wrapText="1"/>
      <protection locked="0"/>
    </xf>
    <xf numFmtId="0" fontId="30" fillId="4" borderId="18" xfId="0" applyFont="1" applyFill="1" applyBorder="1" applyAlignment="1" applyProtection="1">
      <alignment horizontal="center" vertical="center" shrinkToFit="1"/>
      <protection locked="0"/>
    </xf>
    <xf numFmtId="0" fontId="30" fillId="5" borderId="17" xfId="0" applyFont="1" applyFill="1" applyBorder="1" applyAlignment="1" applyProtection="1">
      <alignment horizontal="center" vertical="center" shrinkToFit="1"/>
      <protection locked="0"/>
    </xf>
    <xf numFmtId="0" fontId="30" fillId="5" borderId="16" xfId="0" applyFont="1" applyFill="1" applyBorder="1" applyAlignment="1" applyProtection="1">
      <alignment horizontal="center" vertical="center" shrinkToFit="1"/>
      <protection locked="0"/>
    </xf>
    <xf numFmtId="0" fontId="30" fillId="5" borderId="18" xfId="0" applyFont="1" applyFill="1" applyBorder="1" applyAlignment="1" applyProtection="1">
      <alignment horizontal="center" vertical="center" shrinkToFit="1"/>
      <protection locked="0"/>
    </xf>
    <xf numFmtId="0" fontId="30" fillId="3" borderId="27" xfId="0" applyFont="1" applyFill="1" applyBorder="1" applyAlignment="1" applyProtection="1">
      <alignment horizontal="center" vertical="center" shrinkToFit="1"/>
      <protection locked="0"/>
    </xf>
    <xf numFmtId="0" fontId="30" fillId="3" borderId="9" xfId="0" applyFont="1" applyFill="1" applyBorder="1" applyAlignment="1" applyProtection="1">
      <alignment horizontal="center" vertical="center" shrinkToFit="1"/>
      <protection locked="0"/>
    </xf>
    <xf numFmtId="0" fontId="30" fillId="3" borderId="78" xfId="0" applyFont="1" applyFill="1" applyBorder="1" applyAlignment="1" applyProtection="1">
      <alignment horizontal="center" vertical="center" shrinkToFit="1"/>
      <protection locked="0"/>
    </xf>
    <xf numFmtId="0" fontId="30" fillId="3" borderId="24" xfId="0" applyFont="1" applyFill="1" applyBorder="1" applyAlignment="1" applyProtection="1">
      <alignment horizontal="center" vertical="center" shrinkToFit="1"/>
      <protection locked="0"/>
    </xf>
    <xf numFmtId="0" fontId="30" fillId="3" borderId="0" xfId="0" applyFont="1" applyFill="1" applyBorder="1" applyAlignment="1" applyProtection="1">
      <alignment horizontal="center" vertical="center" shrinkToFit="1"/>
      <protection locked="0"/>
    </xf>
    <xf numFmtId="0" fontId="30" fillId="3" borderId="34" xfId="0" applyFont="1" applyFill="1" applyBorder="1" applyAlignment="1" applyProtection="1">
      <alignment horizontal="center" vertical="center" shrinkToFit="1"/>
      <protection locked="0"/>
    </xf>
    <xf numFmtId="0" fontId="30" fillId="3" borderId="21" xfId="0" applyFont="1" applyFill="1" applyBorder="1" applyAlignment="1" applyProtection="1">
      <alignment horizontal="center" vertical="center" shrinkToFit="1"/>
      <protection locked="0"/>
    </xf>
    <xf numFmtId="0" fontId="30" fillId="3" borderId="20" xfId="0" applyFont="1" applyFill="1" applyBorder="1" applyAlignment="1" applyProtection="1">
      <alignment horizontal="center" vertical="center" shrinkToFit="1"/>
      <protection locked="0"/>
    </xf>
    <xf numFmtId="0" fontId="30" fillId="3" borderId="60" xfId="0" applyFont="1" applyFill="1" applyBorder="1" applyAlignment="1" applyProtection="1">
      <alignment horizontal="center" vertical="center" shrinkToFit="1"/>
      <protection locked="0"/>
    </xf>
    <xf numFmtId="0" fontId="35" fillId="0" borderId="135" xfId="0" applyFont="1" applyFill="1" applyBorder="1" applyAlignment="1">
      <alignment horizontal="center" vertical="center" wrapText="1"/>
    </xf>
    <xf numFmtId="0" fontId="35" fillId="0" borderId="105" xfId="0" applyFont="1" applyFill="1" applyBorder="1" applyAlignment="1">
      <alignment horizontal="center" vertical="center" wrapText="1"/>
    </xf>
    <xf numFmtId="0" fontId="35" fillId="0" borderId="106" xfId="0" applyFont="1" applyFill="1" applyBorder="1" applyAlignment="1">
      <alignment horizontal="center" vertical="center" wrapText="1"/>
    </xf>
    <xf numFmtId="1" fontId="30" fillId="2" borderId="136" xfId="0" applyNumberFormat="1" applyFont="1" applyFill="1" applyBorder="1" applyAlignment="1">
      <alignment horizontal="center" vertical="center" wrapText="1"/>
    </xf>
    <xf numFmtId="1" fontId="30" fillId="2" borderId="137" xfId="0" applyNumberFormat="1" applyFont="1" applyFill="1" applyBorder="1" applyAlignment="1">
      <alignment horizontal="center" vertical="center" wrapText="1"/>
    </xf>
    <xf numFmtId="1" fontId="30" fillId="2" borderId="138" xfId="0" applyNumberFormat="1" applyFont="1" applyFill="1" applyBorder="1" applyAlignment="1">
      <alignment horizontal="center" vertical="center" wrapText="1"/>
    </xf>
    <xf numFmtId="1" fontId="30" fillId="2" borderId="139" xfId="0" applyNumberFormat="1" applyFont="1" applyFill="1" applyBorder="1" applyAlignment="1">
      <alignment horizontal="center" vertical="center" wrapText="1"/>
    </xf>
    <xf numFmtId="0" fontId="30" fillId="3" borderId="10" xfId="0" applyFont="1" applyFill="1" applyBorder="1" applyAlignment="1" applyProtection="1">
      <alignment horizontal="center" vertical="center" wrapText="1"/>
      <protection locked="0"/>
    </xf>
    <xf numFmtId="0" fontId="30" fillId="3" borderId="9" xfId="0" applyFont="1" applyFill="1" applyBorder="1" applyAlignment="1" applyProtection="1">
      <alignment horizontal="center" vertical="center" wrapText="1"/>
      <protection locked="0"/>
    </xf>
    <xf numFmtId="0" fontId="30" fillId="3" borderId="78"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34"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30" fillId="3" borderId="55" xfId="0" applyFont="1" applyFill="1" applyBorder="1" applyAlignment="1" applyProtection="1">
      <alignment horizontal="center" vertical="center" wrapText="1"/>
      <protection locked="0"/>
    </xf>
    <xf numFmtId="0" fontId="30" fillId="3" borderId="51" xfId="0" applyFont="1" applyFill="1" applyBorder="1" applyAlignment="1" applyProtection="1">
      <alignment horizontal="center" vertical="center" wrapText="1"/>
      <protection locked="0"/>
    </xf>
    <xf numFmtId="0" fontId="35" fillId="0" borderId="122" xfId="0" applyFont="1" applyFill="1" applyBorder="1" applyAlignment="1">
      <alignment horizontal="center" vertical="center" wrapText="1"/>
    </xf>
    <xf numFmtId="0" fontId="35" fillId="0" borderId="123" xfId="0" applyFont="1" applyFill="1" applyBorder="1" applyAlignment="1">
      <alignment horizontal="center" vertical="center" wrapText="1"/>
    </xf>
    <xf numFmtId="0" fontId="35" fillId="0" borderId="124" xfId="0" applyFont="1" applyFill="1" applyBorder="1" applyAlignment="1">
      <alignment horizontal="center" vertical="center" wrapText="1"/>
    </xf>
    <xf numFmtId="178" fontId="30" fillId="2" borderId="122" xfId="0" applyNumberFormat="1" applyFont="1" applyFill="1" applyBorder="1" applyAlignment="1">
      <alignment horizontal="center" vertical="center" wrapText="1"/>
    </xf>
    <xf numFmtId="178" fontId="30" fillId="2" borderId="128" xfId="0" applyNumberFormat="1" applyFont="1" applyFill="1" applyBorder="1" applyAlignment="1">
      <alignment horizontal="center" vertical="center" wrapText="1"/>
    </xf>
    <xf numFmtId="178" fontId="30" fillId="2" borderId="129" xfId="0" applyNumberFormat="1" applyFont="1" applyFill="1" applyBorder="1" applyAlignment="1">
      <alignment horizontal="center" vertical="center" wrapText="1"/>
    </xf>
    <xf numFmtId="178" fontId="30" fillId="2" borderId="124" xfId="0" applyNumberFormat="1" applyFont="1" applyFill="1" applyBorder="1" applyAlignment="1">
      <alignment horizontal="center" vertical="center" wrapText="1"/>
    </xf>
    <xf numFmtId="0" fontId="36" fillId="0" borderId="141" xfId="0" applyFont="1" applyFill="1" applyBorder="1" applyAlignment="1">
      <alignment horizontal="center" vertical="center" wrapText="1"/>
    </xf>
    <xf numFmtId="0" fontId="36" fillId="0" borderId="142" xfId="0" applyFont="1" applyFill="1" applyBorder="1" applyAlignment="1">
      <alignment horizontal="center" vertical="center" wrapText="1"/>
    </xf>
    <xf numFmtId="0" fontId="36" fillId="0" borderId="143" xfId="0" applyFont="1" applyFill="1" applyBorder="1" applyAlignment="1">
      <alignment horizontal="center" vertical="center" wrapText="1"/>
    </xf>
    <xf numFmtId="178" fontId="30" fillId="2" borderId="130" xfId="0" applyNumberFormat="1" applyFont="1" applyFill="1" applyBorder="1" applyAlignment="1">
      <alignment horizontal="center" vertical="center" wrapText="1"/>
    </xf>
    <xf numFmtId="178" fontId="30" fillId="2" borderId="104" xfId="0" applyNumberFormat="1" applyFont="1" applyFill="1" applyBorder="1" applyAlignment="1">
      <alignment horizontal="center" vertical="center" wrapText="1"/>
    </xf>
    <xf numFmtId="178" fontId="30" fillId="2" borderId="102" xfId="0" applyNumberFormat="1" applyFont="1" applyFill="1" applyBorder="1" applyAlignment="1">
      <alignment horizontal="center" vertical="center" wrapText="1"/>
    </xf>
    <xf numFmtId="178" fontId="30" fillId="2" borderId="131" xfId="0" applyNumberFormat="1" applyFont="1" applyFill="1" applyBorder="1" applyAlignment="1">
      <alignment horizontal="center" vertical="center" wrapText="1"/>
    </xf>
    <xf numFmtId="0" fontId="30" fillId="3" borderId="10" xfId="0" applyFont="1" applyFill="1" applyBorder="1" applyAlignment="1" applyProtection="1">
      <alignment horizontal="left" vertical="center" wrapText="1"/>
      <protection locked="0"/>
    </xf>
    <xf numFmtId="0" fontId="30" fillId="3" borderId="9" xfId="0" applyFont="1" applyFill="1" applyBorder="1" applyAlignment="1" applyProtection="1">
      <alignment horizontal="left" vertical="center" wrapText="1"/>
      <protection locked="0"/>
    </xf>
    <xf numFmtId="0" fontId="30" fillId="3" borderId="78" xfId="0" applyFont="1" applyFill="1" applyBorder="1" applyAlignment="1" applyProtection="1">
      <alignment horizontal="left" vertical="center" wrapText="1"/>
      <protection locked="0"/>
    </xf>
    <xf numFmtId="0" fontId="30" fillId="3" borderId="5"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left" vertical="center" wrapText="1"/>
      <protection locked="0"/>
    </xf>
    <xf numFmtId="0" fontId="30" fillId="3" borderId="34" xfId="0" applyFont="1" applyFill="1" applyBorder="1" applyAlignment="1" applyProtection="1">
      <alignment horizontal="left" vertical="center" wrapText="1"/>
      <protection locked="0"/>
    </xf>
    <xf numFmtId="0" fontId="30" fillId="3" borderId="107" xfId="0" applyFont="1" applyFill="1" applyBorder="1" applyAlignment="1" applyProtection="1">
      <alignment horizontal="left" vertical="center" wrapText="1"/>
      <protection locked="0"/>
    </xf>
    <xf numFmtId="0" fontId="30" fillId="3" borderId="20" xfId="0" applyFont="1" applyFill="1" applyBorder="1" applyAlignment="1" applyProtection="1">
      <alignment horizontal="left" vertical="center" wrapText="1"/>
      <protection locked="0"/>
    </xf>
    <xf numFmtId="0" fontId="30" fillId="3" borderId="60" xfId="0" applyFont="1" applyFill="1" applyBorder="1" applyAlignment="1" applyProtection="1">
      <alignment horizontal="left" vertical="center" wrapText="1"/>
      <protection locked="0"/>
    </xf>
    <xf numFmtId="0" fontId="36" fillId="0" borderId="130" xfId="0" applyFont="1" applyFill="1" applyBorder="1" applyAlignment="1">
      <alignment horizontal="center" vertical="center" wrapText="1"/>
    </xf>
    <xf numFmtId="0" fontId="36" fillId="0" borderId="103" xfId="0" applyFont="1" applyFill="1" applyBorder="1" applyAlignment="1">
      <alignment horizontal="center" vertical="center" wrapText="1"/>
    </xf>
    <xf numFmtId="0" fontId="36" fillId="0" borderId="131" xfId="0" applyFont="1" applyFill="1" applyBorder="1" applyAlignment="1">
      <alignment horizontal="center" vertical="center" wrapText="1"/>
    </xf>
    <xf numFmtId="0" fontId="30" fillId="0" borderId="121" xfId="0" applyFont="1" applyBorder="1" applyAlignment="1">
      <alignment horizontal="center" vertical="center" shrinkToFit="1"/>
    </xf>
    <xf numFmtId="0" fontId="30" fillId="0" borderId="140" xfId="0" applyFont="1" applyBorder="1" applyAlignment="1">
      <alignment horizontal="center" vertical="center" shrinkToFit="1"/>
    </xf>
    <xf numFmtId="0" fontId="30" fillId="4" borderId="10" xfId="0" applyFont="1" applyFill="1" applyBorder="1" applyAlignment="1" applyProtection="1">
      <alignment horizontal="center" vertical="center" shrinkToFit="1"/>
      <protection locked="0"/>
    </xf>
    <xf numFmtId="0" fontId="30" fillId="4" borderId="9" xfId="0" applyFont="1" applyFill="1" applyBorder="1" applyAlignment="1" applyProtection="1">
      <alignment horizontal="center" vertical="center" shrinkToFit="1"/>
      <protection locked="0"/>
    </xf>
    <xf numFmtId="0" fontId="30" fillId="4" borderId="26" xfId="0" applyFont="1" applyFill="1" applyBorder="1" applyAlignment="1" applyProtection="1">
      <alignment horizontal="center" vertical="center" shrinkToFit="1"/>
      <protection locked="0"/>
    </xf>
    <xf numFmtId="0" fontId="30" fillId="4" borderId="5" xfId="0" applyFont="1" applyFill="1" applyBorder="1" applyAlignment="1" applyProtection="1">
      <alignment horizontal="center" vertical="center" shrinkToFit="1"/>
      <protection locked="0"/>
    </xf>
    <xf numFmtId="0" fontId="30" fillId="4" borderId="0" xfId="0" applyFont="1" applyFill="1" applyBorder="1" applyAlignment="1" applyProtection="1">
      <alignment horizontal="center" vertical="center" shrinkToFit="1"/>
      <protection locked="0"/>
    </xf>
    <xf numFmtId="0" fontId="30" fillId="4" borderId="4" xfId="0" applyFont="1" applyFill="1" applyBorder="1" applyAlignment="1" applyProtection="1">
      <alignment horizontal="center" vertical="center" shrinkToFit="1"/>
      <protection locked="0"/>
    </xf>
    <xf numFmtId="0" fontId="30" fillId="4" borderId="2" xfId="0" applyFont="1" applyFill="1" applyBorder="1" applyAlignment="1" applyProtection="1">
      <alignment horizontal="center" vertical="center" shrinkToFit="1"/>
      <protection locked="0"/>
    </xf>
    <xf numFmtId="0" fontId="30" fillId="4" borderId="55" xfId="0" applyFont="1" applyFill="1" applyBorder="1" applyAlignment="1" applyProtection="1">
      <alignment horizontal="center" vertical="center" shrinkToFit="1"/>
      <protection locked="0"/>
    </xf>
    <xf numFmtId="0" fontId="30" fillId="4" borderId="1" xfId="0" applyFont="1" applyFill="1" applyBorder="1" applyAlignment="1" applyProtection="1">
      <alignment horizontal="center" vertical="center" shrinkToFit="1"/>
      <protection locked="0"/>
    </xf>
    <xf numFmtId="0" fontId="30" fillId="5" borderId="52" xfId="0" applyFont="1" applyFill="1" applyBorder="1" applyAlignment="1" applyProtection="1">
      <alignment horizontal="center" vertical="center" wrapText="1"/>
      <protection locked="0"/>
    </xf>
    <xf numFmtId="0" fontId="30" fillId="5" borderId="56" xfId="0" applyFont="1" applyFill="1" applyBorder="1" applyAlignment="1" applyProtection="1">
      <alignment horizontal="center" vertical="center" shrinkToFit="1"/>
      <protection locked="0"/>
    </xf>
    <xf numFmtId="0" fontId="30" fillId="5" borderId="35" xfId="0" applyFont="1" applyFill="1" applyBorder="1" applyAlignment="1" applyProtection="1">
      <alignment horizontal="center" vertical="center" shrinkToFit="1"/>
      <protection locked="0"/>
    </xf>
    <xf numFmtId="0" fontId="30" fillId="5" borderId="93" xfId="0" applyFont="1" applyFill="1" applyBorder="1" applyAlignment="1" applyProtection="1">
      <alignment horizontal="center" vertical="center" shrinkToFit="1"/>
      <protection locked="0"/>
    </xf>
    <xf numFmtId="0" fontId="30" fillId="3" borderId="108" xfId="0" applyFont="1" applyFill="1" applyBorder="1" applyAlignment="1" applyProtection="1">
      <alignment horizontal="center" vertical="center" shrinkToFit="1"/>
      <protection locked="0"/>
    </xf>
    <xf numFmtId="0" fontId="30" fillId="3" borderId="55" xfId="0" applyFont="1" applyFill="1" applyBorder="1" applyAlignment="1" applyProtection="1">
      <alignment horizontal="center" vertical="center" shrinkToFit="1"/>
      <protection locked="0"/>
    </xf>
    <xf numFmtId="0" fontId="30" fillId="3" borderId="51" xfId="0" applyFont="1" applyFill="1" applyBorder="1" applyAlignment="1" applyProtection="1">
      <alignment horizontal="center" vertical="center" shrinkToFit="1"/>
      <protection locked="0"/>
    </xf>
    <xf numFmtId="0" fontId="30" fillId="3" borderId="107" xfId="0" applyFont="1" applyFill="1" applyBorder="1" applyAlignment="1" applyProtection="1">
      <alignment horizontal="center" vertical="center" wrapText="1"/>
      <protection locked="0"/>
    </xf>
    <xf numFmtId="0" fontId="30" fillId="3" borderId="20" xfId="0" applyFont="1" applyFill="1" applyBorder="1" applyAlignment="1" applyProtection="1">
      <alignment horizontal="center" vertical="center" wrapText="1"/>
      <protection locked="0"/>
    </xf>
    <xf numFmtId="0" fontId="30" fillId="3" borderId="60" xfId="0" applyFont="1" applyFill="1" applyBorder="1" applyAlignment="1" applyProtection="1">
      <alignment horizontal="center" vertical="center" wrapText="1"/>
      <protection locked="0"/>
    </xf>
    <xf numFmtId="0" fontId="30" fillId="4" borderId="107" xfId="0" applyFont="1" applyFill="1" applyBorder="1" applyAlignment="1" applyProtection="1">
      <alignment horizontal="center" vertical="center" shrinkToFit="1"/>
      <protection locked="0"/>
    </xf>
    <xf numFmtId="0" fontId="30" fillId="4" borderId="20" xfId="0" applyFont="1" applyFill="1" applyBorder="1" applyAlignment="1" applyProtection="1">
      <alignment horizontal="center" vertical="center" shrinkToFit="1"/>
      <protection locked="0"/>
    </xf>
    <xf numFmtId="0" fontId="30" fillId="4" borderId="19" xfId="0" applyFont="1" applyFill="1" applyBorder="1" applyAlignment="1" applyProtection="1">
      <alignment horizontal="center" vertical="center" shrinkToFit="1"/>
      <protection locked="0"/>
    </xf>
    <xf numFmtId="0" fontId="30" fillId="0" borderId="112" xfId="0" applyFont="1" applyBorder="1" applyAlignment="1">
      <alignment horizontal="center" vertical="center" shrinkToFit="1"/>
    </xf>
    <xf numFmtId="0" fontId="30" fillId="4" borderId="54" xfId="0" applyFont="1" applyFill="1" applyBorder="1" applyAlignment="1" applyProtection="1">
      <alignment horizontal="center" vertical="center" shrinkToFit="1"/>
      <protection locked="0"/>
    </xf>
    <xf numFmtId="0" fontId="30" fillId="4" borderId="41" xfId="0" applyFont="1" applyFill="1" applyBorder="1" applyAlignment="1" applyProtection="1">
      <alignment horizontal="center" vertical="center" shrinkToFit="1"/>
      <protection locked="0"/>
    </xf>
    <xf numFmtId="0" fontId="30" fillId="4" borderId="73" xfId="0" applyFont="1" applyFill="1" applyBorder="1" applyAlignment="1" applyProtection="1">
      <alignment horizontal="center" vertical="center" shrinkToFit="1"/>
      <protection locked="0"/>
    </xf>
    <xf numFmtId="0" fontId="30" fillId="4" borderId="47" xfId="0" applyFont="1" applyFill="1" applyBorder="1" applyAlignment="1" applyProtection="1">
      <alignment horizontal="center" vertical="center" wrapText="1"/>
      <protection locked="0"/>
    </xf>
    <xf numFmtId="0" fontId="30" fillId="4" borderId="58" xfId="0" applyFont="1" applyFill="1" applyBorder="1" applyAlignment="1" applyProtection="1">
      <alignment horizontal="center" vertical="center" shrinkToFit="1"/>
      <protection locked="0"/>
    </xf>
    <xf numFmtId="0" fontId="30" fillId="5" borderId="61" xfId="0" applyFont="1" applyFill="1" applyBorder="1" applyAlignment="1" applyProtection="1">
      <alignment horizontal="center" vertical="center" shrinkToFit="1"/>
      <protection locked="0"/>
    </xf>
    <xf numFmtId="0" fontId="30" fillId="5" borderId="110" xfId="0" applyFont="1" applyFill="1" applyBorder="1" applyAlignment="1" applyProtection="1">
      <alignment horizontal="center" vertical="center" shrinkToFit="1"/>
      <protection locked="0"/>
    </xf>
    <xf numFmtId="0" fontId="30" fillId="3" borderId="72" xfId="0" applyFont="1" applyFill="1" applyBorder="1" applyAlignment="1" applyProtection="1">
      <alignment horizontal="center" vertical="center" shrinkToFit="1"/>
      <protection locked="0"/>
    </xf>
    <xf numFmtId="0" fontId="30" fillId="3" borderId="41" xfId="0" applyFont="1" applyFill="1" applyBorder="1" applyAlignment="1" applyProtection="1">
      <alignment horizontal="center" vertical="center" shrinkToFit="1"/>
      <protection locked="0"/>
    </xf>
    <xf numFmtId="0" fontId="30" fillId="3" borderId="46" xfId="0" applyFont="1" applyFill="1" applyBorder="1" applyAlignment="1" applyProtection="1">
      <alignment horizontal="center" vertical="center" shrinkToFit="1"/>
      <protection locked="0"/>
    </xf>
    <xf numFmtId="0" fontId="35" fillId="0" borderId="113" xfId="0" applyFont="1" applyFill="1" applyBorder="1" applyAlignment="1">
      <alignment horizontal="center" vertical="center" wrapText="1"/>
    </xf>
    <xf numFmtId="0" fontId="35" fillId="0" borderId="100" xfId="0" applyFont="1" applyFill="1" applyBorder="1" applyAlignment="1">
      <alignment horizontal="center" vertical="center" wrapText="1"/>
    </xf>
    <xf numFmtId="0" fontId="35" fillId="0" borderId="101"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34" fillId="2" borderId="73"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72"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108" xfId="0" applyFont="1" applyFill="1" applyBorder="1" applyAlignment="1">
      <alignment horizontal="center" vertical="center" wrapText="1"/>
    </xf>
    <xf numFmtId="0" fontId="34" fillId="2" borderId="51" xfId="0" applyFont="1" applyFill="1" applyBorder="1" applyAlignment="1">
      <alignment horizontal="center" vertical="center" wrapText="1"/>
    </xf>
    <xf numFmtId="0" fontId="30" fillId="0" borderId="89" xfId="0" applyFont="1" applyBorder="1" applyAlignment="1">
      <alignment horizontal="center" vertical="center"/>
    </xf>
    <xf numFmtId="0" fontId="30" fillId="0" borderId="17" xfId="0" applyFont="1" applyBorder="1" applyAlignment="1">
      <alignment horizontal="center" vertical="center"/>
    </xf>
    <xf numFmtId="0" fontId="30" fillId="0" borderId="44" xfId="0" applyFont="1" applyBorder="1" applyAlignment="1">
      <alignment horizontal="center" vertical="center"/>
    </xf>
    <xf numFmtId="0" fontId="30" fillId="2" borderId="89" xfId="0" applyFont="1" applyFill="1" applyBorder="1" applyAlignment="1">
      <alignment horizontal="center" vertical="center"/>
    </xf>
    <xf numFmtId="0" fontId="30" fillId="2" borderId="17" xfId="0" applyFont="1" applyFill="1" applyBorder="1" applyAlignment="1">
      <alignment horizontal="center" vertical="center"/>
    </xf>
    <xf numFmtId="0" fontId="30" fillId="2" borderId="44" xfId="0" applyFont="1" applyFill="1" applyBorder="1" applyAlignment="1">
      <alignment horizontal="center" vertical="center"/>
    </xf>
    <xf numFmtId="1" fontId="30" fillId="2" borderId="117" xfId="0" applyNumberFormat="1" applyFont="1" applyFill="1" applyBorder="1" applyAlignment="1">
      <alignment horizontal="center" vertical="center" wrapText="1"/>
    </xf>
    <xf numFmtId="1" fontId="30" fillId="2" borderId="118" xfId="0" applyNumberFormat="1" applyFont="1" applyFill="1" applyBorder="1" applyAlignment="1">
      <alignment horizontal="center" vertical="center" wrapText="1"/>
    </xf>
    <xf numFmtId="1" fontId="30" fillId="2" borderId="119" xfId="0" applyNumberFormat="1" applyFont="1" applyFill="1" applyBorder="1" applyAlignment="1">
      <alignment horizontal="center" vertical="center" wrapText="1"/>
    </xf>
    <xf numFmtId="1" fontId="30" fillId="2" borderId="120" xfId="0" applyNumberFormat="1" applyFont="1" applyFill="1" applyBorder="1" applyAlignment="1">
      <alignment horizontal="center" vertical="center" wrapText="1"/>
    </xf>
    <xf numFmtId="0" fontId="30" fillId="3" borderId="54" xfId="0" applyFont="1" applyFill="1" applyBorder="1" applyAlignment="1" applyProtection="1">
      <alignment horizontal="left" vertical="center" wrapText="1"/>
      <protection locked="0"/>
    </xf>
    <xf numFmtId="0" fontId="30" fillId="3" borderId="41" xfId="0" applyFont="1" applyFill="1" applyBorder="1" applyAlignment="1" applyProtection="1">
      <alignment horizontal="left" vertical="center" wrapText="1"/>
      <protection locked="0"/>
    </xf>
    <xf numFmtId="0" fontId="30" fillId="3" borderId="46" xfId="0" applyFont="1" applyFill="1" applyBorder="1" applyAlignment="1" applyProtection="1">
      <alignment horizontal="left" vertical="center" wrapText="1"/>
      <protection locked="0"/>
    </xf>
    <xf numFmtId="20" fontId="30" fillId="3" borderId="18" xfId="0" applyNumberFormat="1" applyFont="1" applyFill="1" applyBorder="1" applyAlignment="1" applyProtection="1">
      <alignment horizontal="center" vertical="center"/>
      <protection locked="0"/>
    </xf>
    <xf numFmtId="20" fontId="30" fillId="3" borderId="17" xfId="0" applyNumberFormat="1" applyFont="1" applyFill="1" applyBorder="1" applyAlignment="1" applyProtection="1">
      <alignment horizontal="center" vertical="center"/>
      <protection locked="0"/>
    </xf>
    <xf numFmtId="20" fontId="30" fillId="3" borderId="16" xfId="0" applyNumberFormat="1" applyFont="1" applyFill="1" applyBorder="1" applyAlignment="1" applyProtection="1">
      <alignment horizontal="center" vertical="center"/>
      <protection locked="0"/>
    </xf>
    <xf numFmtId="4" fontId="30" fillId="0" borderId="18" xfId="0" applyNumberFormat="1" applyFont="1" applyBorder="1" applyAlignment="1">
      <alignment horizontal="center" vertical="center"/>
    </xf>
    <xf numFmtId="4" fontId="30" fillId="0" borderId="16" xfId="0" applyNumberFormat="1" applyFont="1" applyBorder="1" applyAlignment="1">
      <alignment horizontal="center" vertical="center"/>
    </xf>
    <xf numFmtId="0" fontId="30" fillId="0" borderId="53" xfId="0" applyFont="1" applyBorder="1" applyAlignment="1">
      <alignment horizontal="center" vertical="center"/>
    </xf>
    <xf numFmtId="0" fontId="30" fillId="0" borderId="111" xfId="0" applyFont="1" applyBorder="1" applyAlignment="1">
      <alignment horizontal="center" vertical="center"/>
    </xf>
    <xf numFmtId="0" fontId="30" fillId="0" borderId="49" xfId="0" applyFont="1" applyBorder="1" applyAlignment="1">
      <alignment horizontal="center" vertical="center"/>
    </xf>
    <xf numFmtId="0" fontId="30" fillId="0" borderId="54"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1"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52"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08"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51"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1" xfId="0" applyFont="1" applyBorder="1" applyAlignment="1">
      <alignment horizontal="center" vertical="center" wrapText="1"/>
    </xf>
    <xf numFmtId="0" fontId="30" fillId="0" borderId="54" xfId="0" quotePrefix="1" applyFont="1" applyBorder="1" applyAlignment="1" applyProtection="1">
      <alignment horizontal="center" vertical="center"/>
    </xf>
    <xf numFmtId="0" fontId="30" fillId="0" borderId="41" xfId="0" applyFont="1" applyBorder="1" applyAlignment="1" applyProtection="1">
      <alignment horizontal="center" vertical="center"/>
    </xf>
    <xf numFmtId="0" fontId="30" fillId="0" borderId="46" xfId="0" applyFont="1" applyBorder="1" applyAlignment="1" applyProtection="1">
      <alignment horizontal="center" vertical="center"/>
    </xf>
    <xf numFmtId="0" fontId="30" fillId="3" borderId="18"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30" fillId="2" borderId="18" xfId="0" applyFont="1" applyFill="1" applyBorder="1" applyAlignment="1">
      <alignment horizontal="center" vertical="center"/>
    </xf>
    <xf numFmtId="0" fontId="30" fillId="2" borderId="16" xfId="0" applyFont="1" applyFill="1" applyBorder="1" applyAlignment="1">
      <alignment horizontal="center" vertical="center"/>
    </xf>
    <xf numFmtId="0" fontId="30" fillId="3" borderId="17" xfId="0" applyFont="1" applyFill="1" applyBorder="1" applyAlignment="1" applyProtection="1">
      <alignment horizontal="center" vertical="center"/>
      <protection locked="0"/>
    </xf>
    <xf numFmtId="38" fontId="30" fillId="2" borderId="0" xfId="8" applyFont="1" applyFill="1" applyBorder="1" applyAlignment="1" applyProtection="1">
      <alignment horizontal="center" vertical="center"/>
    </xf>
    <xf numFmtId="0" fontId="31" fillId="4" borderId="0" xfId="0" applyFont="1" applyFill="1" applyAlignment="1" applyProtection="1">
      <alignment horizontal="center" vertical="center"/>
      <protection locked="0"/>
    </xf>
    <xf numFmtId="0" fontId="31" fillId="5" borderId="0" xfId="0" applyFont="1" applyFill="1" applyAlignment="1" applyProtection="1">
      <alignment horizontal="center" vertical="center"/>
      <protection locked="0"/>
    </xf>
    <xf numFmtId="0" fontId="31" fillId="3" borderId="0" xfId="0" applyFont="1" applyFill="1" applyAlignment="1" applyProtection="1">
      <alignment horizontal="center" vertical="center"/>
      <protection locked="0"/>
    </xf>
    <xf numFmtId="0" fontId="31" fillId="0" borderId="0" xfId="0" applyFont="1" applyFill="1" applyAlignment="1">
      <alignment horizontal="center" vertical="center"/>
    </xf>
    <xf numFmtId="0" fontId="30" fillId="4" borderId="18"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8" fillId="2" borderId="22" xfId="0" applyFont="1" applyFill="1" applyBorder="1" applyAlignment="1" applyProtection="1">
      <alignment horizontal="center" vertical="center"/>
    </xf>
    <xf numFmtId="0" fontId="42" fillId="2" borderId="53" xfId="0" applyFont="1" applyFill="1" applyBorder="1" applyAlignment="1">
      <alignment horizontal="center" vertical="center"/>
    </xf>
    <xf numFmtId="0" fontId="42" fillId="2" borderId="111" xfId="0" applyFont="1" applyFill="1" applyBorder="1" applyAlignment="1">
      <alignment horizontal="center" vertical="center"/>
    </xf>
    <xf numFmtId="0" fontId="42" fillId="2" borderId="49" xfId="0" applyFont="1" applyFill="1" applyBorder="1" applyAlignment="1">
      <alignment horizontal="center" vertical="center"/>
    </xf>
    <xf numFmtId="0" fontId="57" fillId="0" borderId="0" xfId="11" applyFont="1" applyAlignment="1">
      <alignment horizontal="left" vertical="center"/>
    </xf>
    <xf numFmtId="0" fontId="6" fillId="0" borderId="9" xfId="11" applyFont="1" applyBorder="1" applyAlignment="1">
      <alignment vertical="center" wrapText="1"/>
    </xf>
    <xf numFmtId="0" fontId="6" fillId="0" borderId="18" xfId="11" applyFont="1" applyBorder="1" applyAlignment="1">
      <alignment vertical="top"/>
    </xf>
    <xf numFmtId="0" fontId="6" fillId="0" borderId="17" xfId="11" applyFont="1" applyBorder="1" applyAlignment="1">
      <alignment vertical="top"/>
    </xf>
    <xf numFmtId="0" fontId="6" fillId="0" borderId="16" xfId="11" applyFont="1" applyBorder="1" applyAlignment="1">
      <alignment vertical="top"/>
    </xf>
    <xf numFmtId="0" fontId="6" fillId="0" borderId="18" xfId="11" applyFont="1" applyBorder="1" applyAlignment="1">
      <alignment vertical="center"/>
    </xf>
    <xf numFmtId="0" fontId="6" fillId="0" borderId="17" xfId="11" applyFont="1" applyBorder="1" applyAlignment="1">
      <alignment vertical="center"/>
    </xf>
    <xf numFmtId="0" fontId="6" fillId="0" borderId="16" xfId="11" applyFont="1" applyBorder="1" applyAlignment="1">
      <alignment vertical="center"/>
    </xf>
    <xf numFmtId="0" fontId="21" fillId="0" borderId="18" xfId="11" applyFont="1" applyBorder="1" applyAlignment="1">
      <alignment horizontal="center" vertical="center" wrapText="1"/>
    </xf>
    <xf numFmtId="0" fontId="21" fillId="0" borderId="17" xfId="11" applyFont="1" applyBorder="1" applyAlignment="1">
      <alignment horizontal="center" vertical="center"/>
    </xf>
    <xf numFmtId="0" fontId="21" fillId="0" borderId="16" xfId="11" applyFont="1" applyBorder="1" applyAlignment="1">
      <alignment horizontal="center" vertical="center"/>
    </xf>
    <xf numFmtId="0" fontId="21" fillId="0" borderId="18" xfId="11" applyFont="1" applyBorder="1" applyAlignment="1">
      <alignment horizontal="center" vertical="center"/>
    </xf>
    <xf numFmtId="0" fontId="20" fillId="0" borderId="0" xfId="11" applyFont="1" applyAlignment="1">
      <alignment horizontal="center" vertical="center"/>
    </xf>
    <xf numFmtId="0" fontId="6" fillId="0" borderId="18" xfId="11" applyFont="1" applyBorder="1" applyAlignment="1">
      <alignment horizontal="center" vertical="center"/>
    </xf>
    <xf numFmtId="0" fontId="6" fillId="0" borderId="17" xfId="11" applyFont="1" applyBorder="1" applyAlignment="1">
      <alignment horizontal="center" vertical="center"/>
    </xf>
    <xf numFmtId="0" fontId="6" fillId="0" borderId="16" xfId="11" applyFont="1" applyBorder="1" applyAlignment="1">
      <alignment horizontal="center" vertical="center"/>
    </xf>
    <xf numFmtId="0" fontId="4" fillId="0" borderId="0" xfId="11" applyFont="1" applyAlignment="1">
      <alignment vertical="top" wrapText="1"/>
    </xf>
    <xf numFmtId="0" fontId="10" fillId="0" borderId="22" xfId="12" applyFont="1" applyFill="1" applyBorder="1" applyAlignment="1">
      <alignment horizontal="left" vertical="center"/>
    </xf>
    <xf numFmtId="0" fontId="10" fillId="0" borderId="22" xfId="12" applyFont="1" applyFill="1" applyBorder="1" applyAlignment="1">
      <alignment horizontal="left" vertical="top" wrapText="1"/>
    </xf>
    <xf numFmtId="0" fontId="10" fillId="0" borderId="22" xfId="12" applyFont="1" applyFill="1" applyBorder="1" applyAlignment="1">
      <alignment horizontal="left" vertical="top"/>
    </xf>
    <xf numFmtId="0" fontId="56" fillId="0" borderId="22" xfId="12" applyFont="1" applyFill="1" applyBorder="1" applyAlignment="1">
      <alignment horizontal="left" vertical="center"/>
    </xf>
    <xf numFmtId="0" fontId="15" fillId="0" borderId="0" xfId="12" applyFont="1" applyFill="1" applyBorder="1" applyAlignment="1">
      <alignment horizontal="left" vertical="center"/>
    </xf>
    <xf numFmtId="0" fontId="18" fillId="0" borderId="20" xfId="12" applyFont="1" applyFill="1" applyBorder="1" applyAlignment="1">
      <alignment horizontal="center" vertical="center"/>
    </xf>
    <xf numFmtId="0" fontId="10" fillId="0" borderId="22" xfId="12" applyFont="1" applyFill="1" applyBorder="1">
      <alignment vertical="center"/>
    </xf>
    <xf numFmtId="0" fontId="10" fillId="0" borderId="22" xfId="12" applyFont="1" applyFill="1" applyBorder="1" applyAlignment="1">
      <alignment horizontal="center" vertical="center"/>
    </xf>
    <xf numFmtId="0" fontId="15" fillId="0" borderId="0" xfId="3" applyFont="1" applyAlignment="1">
      <alignment horizontal="center" vertical="top"/>
    </xf>
    <xf numFmtId="0" fontId="23" fillId="0" borderId="0" xfId="3" applyFont="1" applyAlignment="1">
      <alignment horizontal="left" vertical="top" wrapText="1"/>
    </xf>
    <xf numFmtId="0" fontId="10" fillId="0" borderId="0" xfId="3" applyFont="1" applyBorder="1" applyAlignment="1">
      <alignment horizontal="center" vertical="center"/>
    </xf>
    <xf numFmtId="0" fontId="10" fillId="0" borderId="0" xfId="3" applyFont="1" applyBorder="1" applyAlignment="1">
      <alignment horizontal="left" vertical="center" wrapText="1"/>
    </xf>
    <xf numFmtId="0" fontId="10" fillId="0" borderId="4" xfId="3" applyFont="1" applyBorder="1" applyAlignment="1">
      <alignment horizontal="left" vertical="center" wrapText="1"/>
    </xf>
    <xf numFmtId="0" fontId="10" fillId="0" borderId="0" xfId="3" applyFont="1" applyBorder="1" applyAlignment="1">
      <alignment horizontal="left" vertical="center"/>
    </xf>
    <xf numFmtId="0" fontId="10" fillId="0" borderId="4" xfId="3" applyFont="1" applyBorder="1" applyAlignment="1">
      <alignment horizontal="left" vertical="center"/>
    </xf>
    <xf numFmtId="0" fontId="11" fillId="0" borderId="0" xfId="3" applyFont="1" applyBorder="1" applyAlignment="1">
      <alignment horizontal="left" vertical="top"/>
    </xf>
    <xf numFmtId="0" fontId="15" fillId="0" borderId="0" xfId="3" applyFont="1" applyAlignment="1">
      <alignment vertical="top" wrapText="1"/>
    </xf>
    <xf numFmtId="0" fontId="23" fillId="0" borderId="0" xfId="3" applyFont="1" applyAlignment="1">
      <alignment vertical="top" wrapText="1"/>
    </xf>
    <xf numFmtId="0" fontId="3" fillId="0" borderId="0" xfId="3" applyFont="1" applyAlignment="1">
      <alignment vertical="center"/>
    </xf>
    <xf numFmtId="0" fontId="22" fillId="0" borderId="0" xfId="3" applyFont="1" applyAlignment="1">
      <alignment horizontal="center" vertical="center"/>
    </xf>
    <xf numFmtId="0" fontId="3" fillId="0" borderId="27" xfId="3" applyFont="1" applyBorder="1" applyAlignment="1">
      <alignment horizontal="left" vertical="center" wrapText="1"/>
    </xf>
    <xf numFmtId="0" fontId="3" fillId="0" borderId="9" xfId="3" applyFont="1" applyBorder="1" applyAlignment="1">
      <alignment horizontal="left" vertical="center" wrapText="1"/>
    </xf>
    <xf numFmtId="0" fontId="3" fillId="0" borderId="26" xfId="3" applyFont="1" applyBorder="1" applyAlignment="1">
      <alignment horizontal="left" vertical="center" wrapText="1"/>
    </xf>
    <xf numFmtId="0" fontId="3" fillId="0" borderId="24" xfId="3" applyFont="1" applyBorder="1" applyAlignment="1">
      <alignment horizontal="left" vertical="center" wrapText="1"/>
    </xf>
    <xf numFmtId="0" fontId="3" fillId="0" borderId="0" xfId="3" applyFont="1" applyBorder="1" applyAlignment="1">
      <alignment horizontal="left" vertical="center" wrapText="1"/>
    </xf>
    <xf numFmtId="0" fontId="3" fillId="0" borderId="4" xfId="3" applyFont="1" applyBorder="1" applyAlignment="1">
      <alignment horizontal="left" vertical="center" wrapText="1"/>
    </xf>
    <xf numFmtId="0" fontId="10" fillId="0" borderId="24" xfId="3" applyFont="1" applyBorder="1" applyAlignment="1">
      <alignment horizontal="center" vertical="center"/>
    </xf>
    <xf numFmtId="0" fontId="10" fillId="0" borderId="0" xfId="3" applyFont="1" applyBorder="1" applyAlignment="1">
      <alignment horizontal="right" vertical="center"/>
    </xf>
    <xf numFmtId="0" fontId="10" fillId="0" borderId="0" xfId="3" applyFont="1" applyBorder="1" applyAlignment="1">
      <alignment horizontal="center" vertical="center" wrapText="1"/>
    </xf>
  </cellXfs>
  <cellStyles count="22">
    <cellStyle name="桁区切り" xfId="8" builtinId="6"/>
    <cellStyle name="標準" xfId="0" builtinId="0"/>
    <cellStyle name="標準 2" xfId="2" xr:uid="{00000000-0005-0000-0000-000002000000}"/>
    <cellStyle name="標準 2 2" xfId="9" xr:uid="{00000000-0005-0000-0000-000003000000}"/>
    <cellStyle name="標準 2 3" xfId="3" xr:uid="{00000000-0005-0000-0000-000004000000}"/>
    <cellStyle name="標準 2 3 2" xfId="5" xr:uid="{00000000-0005-0000-0000-000005000000}"/>
    <cellStyle name="標準 3" xfId="4" xr:uid="{00000000-0005-0000-0000-000006000000}"/>
    <cellStyle name="標準 4" xfId="6" xr:uid="{00000000-0005-0000-0000-000007000000}"/>
    <cellStyle name="標準 4 2" xfId="13" xr:uid="{00000000-0005-0000-0000-000008000000}"/>
    <cellStyle name="標準 5" xfId="7" xr:uid="{00000000-0005-0000-0000-000009000000}"/>
    <cellStyle name="標準 5 2" xfId="14" xr:uid="{00000000-0005-0000-0000-00000A000000}"/>
    <cellStyle name="標準 6" xfId="15" xr:uid="{00000000-0005-0000-0000-00000B000000}"/>
    <cellStyle name="標準 6 2" xfId="16" xr:uid="{08E3777D-69E1-4D90-9C5B-01FF29AF9839}"/>
    <cellStyle name="標準 7" xfId="17" xr:uid="{D6F31A10-57F9-4D5F-8C17-3595CC812A32}"/>
    <cellStyle name="標準 7 2" xfId="20" xr:uid="{6F986533-CCD8-41E7-B114-D43945D3C436}"/>
    <cellStyle name="標準 8" xfId="21" xr:uid="{F73DBA47-D6C7-4C4A-A6B0-E683A050812C}"/>
    <cellStyle name="標準 8 2" xfId="1" xr:uid="{00000000-0005-0000-0000-00000C000000}"/>
    <cellStyle name="標準_sankou02" xfId="12" xr:uid="{00000000-0005-0000-0000-00000D000000}"/>
    <cellStyle name="標準_sankou05" xfId="11" xr:uid="{00000000-0005-0000-0000-00000E000000}"/>
    <cellStyle name="標準_第１号様式・付表" xfId="19" xr:uid="{60B2963A-223B-42F7-814E-8BA1B42E5555}"/>
    <cellStyle name="標準_付表　訪問介護　修正版" xfId="10" xr:uid="{00000000-0005-0000-0000-00000F000000}"/>
    <cellStyle name="標準_付表　訪問介護　修正版_第一号様式 2" xfId="18" xr:uid="{4C9B9281-CDDD-4E9C-81D1-35C57732F5A3}"/>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xdr:row>
          <xdr:rowOff>123825</xdr:rowOff>
        </xdr:from>
        <xdr:to>
          <xdr:col>5</xdr:col>
          <xdr:colOff>257175</xdr:colOff>
          <xdr:row>4</xdr:row>
          <xdr:rowOff>190500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123825</xdr:rowOff>
        </xdr:from>
        <xdr:to>
          <xdr:col>5</xdr:col>
          <xdr:colOff>257175</xdr:colOff>
          <xdr:row>6</xdr:row>
          <xdr:rowOff>190500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276225</xdr:rowOff>
        </xdr:from>
        <xdr:to>
          <xdr:col>5</xdr:col>
          <xdr:colOff>257175</xdr:colOff>
          <xdr:row>21</xdr:row>
          <xdr:rowOff>28575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285750</xdr:rowOff>
        </xdr:from>
        <xdr:to>
          <xdr:col>5</xdr:col>
          <xdr:colOff>257175</xdr:colOff>
          <xdr:row>22</xdr:row>
          <xdr:rowOff>28575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276225</xdr:rowOff>
        </xdr:from>
        <xdr:to>
          <xdr:col>5</xdr:col>
          <xdr:colOff>257175</xdr:colOff>
          <xdr:row>23</xdr:row>
          <xdr:rowOff>28575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295275</xdr:rowOff>
        </xdr:from>
        <xdr:to>
          <xdr:col>5</xdr:col>
          <xdr:colOff>257175</xdr:colOff>
          <xdr:row>24</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285750</xdr:rowOff>
        </xdr:from>
        <xdr:to>
          <xdr:col>5</xdr:col>
          <xdr:colOff>257175</xdr:colOff>
          <xdr:row>27</xdr:row>
          <xdr:rowOff>38100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295275</xdr:rowOff>
        </xdr:from>
        <xdr:to>
          <xdr:col>5</xdr:col>
          <xdr:colOff>257175</xdr:colOff>
          <xdr:row>32</xdr:row>
          <xdr:rowOff>38100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285750</xdr:rowOff>
        </xdr:from>
        <xdr:to>
          <xdr:col>5</xdr:col>
          <xdr:colOff>257175</xdr:colOff>
          <xdr:row>35</xdr:row>
          <xdr:rowOff>38100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114300</xdr:rowOff>
        </xdr:from>
        <xdr:to>
          <xdr:col>5</xdr:col>
          <xdr:colOff>257175</xdr:colOff>
          <xdr:row>36</xdr:row>
          <xdr:rowOff>180975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114300</xdr:rowOff>
        </xdr:from>
        <xdr:to>
          <xdr:col>5</xdr:col>
          <xdr:colOff>257175</xdr:colOff>
          <xdr:row>30</xdr:row>
          <xdr:rowOff>180975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295275</xdr:rowOff>
        </xdr:from>
        <xdr:to>
          <xdr:col>5</xdr:col>
          <xdr:colOff>257175</xdr:colOff>
          <xdr:row>28</xdr:row>
          <xdr:rowOff>38100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285750</xdr:rowOff>
        </xdr:from>
        <xdr:to>
          <xdr:col>5</xdr:col>
          <xdr:colOff>257175</xdr:colOff>
          <xdr:row>29</xdr:row>
          <xdr:rowOff>38100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276225</xdr:rowOff>
        </xdr:from>
        <xdr:to>
          <xdr:col>5</xdr:col>
          <xdr:colOff>257175</xdr:colOff>
          <xdr:row>25</xdr:row>
          <xdr:rowOff>28575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114300</xdr:rowOff>
        </xdr:from>
        <xdr:to>
          <xdr:col>5</xdr:col>
          <xdr:colOff>257175</xdr:colOff>
          <xdr:row>16</xdr:row>
          <xdr:rowOff>180975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276225</xdr:rowOff>
        </xdr:from>
        <xdr:to>
          <xdr:col>5</xdr:col>
          <xdr:colOff>257175</xdr:colOff>
          <xdr:row>11</xdr:row>
          <xdr:rowOff>28575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0</xdr:rowOff>
        </xdr:from>
        <xdr:to>
          <xdr:col>5</xdr:col>
          <xdr:colOff>257175</xdr:colOff>
          <xdr:row>10</xdr:row>
          <xdr:rowOff>57150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123825</xdr:rowOff>
        </xdr:from>
        <xdr:to>
          <xdr:col>5</xdr:col>
          <xdr:colOff>257175</xdr:colOff>
          <xdr:row>8</xdr:row>
          <xdr:rowOff>190500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0</xdr:rowOff>
        </xdr:from>
        <xdr:to>
          <xdr:col>5</xdr:col>
          <xdr:colOff>257175</xdr:colOff>
          <xdr:row>20</xdr:row>
          <xdr:rowOff>57150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285750</xdr:rowOff>
        </xdr:from>
        <xdr:to>
          <xdr:col>5</xdr:col>
          <xdr:colOff>257175</xdr:colOff>
          <xdr:row>33</xdr:row>
          <xdr:rowOff>28575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0</xdr:rowOff>
        </xdr:from>
        <xdr:to>
          <xdr:col>5</xdr:col>
          <xdr:colOff>257175</xdr:colOff>
          <xdr:row>34</xdr:row>
          <xdr:rowOff>57150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114300</xdr:rowOff>
        </xdr:from>
        <xdr:to>
          <xdr:col>5</xdr:col>
          <xdr:colOff>257175</xdr:colOff>
          <xdr:row>14</xdr:row>
          <xdr:rowOff>180975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0</xdr:rowOff>
        </xdr:from>
        <xdr:to>
          <xdr:col>5</xdr:col>
          <xdr:colOff>257175</xdr:colOff>
          <xdr:row>26</xdr:row>
          <xdr:rowOff>57150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57150</xdr:colOff>
      <xdr:row>52</xdr:row>
      <xdr:rowOff>0</xdr:rowOff>
    </xdr:from>
    <xdr:to>
      <xdr:col>32</xdr:col>
      <xdr:colOff>57150</xdr:colOff>
      <xdr:row>52</xdr:row>
      <xdr:rowOff>0</xdr:rowOff>
    </xdr:to>
    <xdr:sp macro="" textlink="">
      <xdr:nvSpPr>
        <xdr:cNvPr id="2" name="Arc 1">
          <a:extLst>
            <a:ext uri="{FF2B5EF4-FFF2-40B4-BE49-F238E27FC236}">
              <a16:creationId xmlns:a16="http://schemas.microsoft.com/office/drawing/2014/main" id="{00000000-0008-0000-0200-000002000000}"/>
            </a:ext>
          </a:extLst>
        </xdr:cNvPr>
        <xdr:cNvSpPr>
          <a:spLocks/>
        </xdr:cNvSpPr>
      </xdr:nvSpPr>
      <xdr:spPr bwMode="auto">
        <a:xfrm flipH="1" flipV="1">
          <a:off x="5943600" y="11306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52</xdr:row>
      <xdr:rowOff>0</xdr:rowOff>
    </xdr:from>
    <xdr:to>
      <xdr:col>32</xdr:col>
      <xdr:colOff>142875</xdr:colOff>
      <xdr:row>52</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6029325" y="11306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13</xdr:row>
      <xdr:rowOff>28575</xdr:rowOff>
    </xdr:from>
    <xdr:to>
      <xdr:col>33</xdr:col>
      <xdr:colOff>104775</xdr:colOff>
      <xdr:row>15</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4248150" y="2257425"/>
          <a:ext cx="19145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65</xdr:row>
      <xdr:rowOff>19050</xdr:rowOff>
    </xdr:from>
    <xdr:to>
      <xdr:col>14</xdr:col>
      <xdr:colOff>285750</xdr:colOff>
      <xdr:row>70</xdr:row>
      <xdr:rowOff>104775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95250" y="14830425"/>
          <a:ext cx="11591925" cy="942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rPr>
            <a:t>【</a:t>
          </a:r>
          <a:r>
            <a:rPr kumimoji="1" lang="ja-JP" altLang="en-US" sz="1100" b="0">
              <a:solidFill>
                <a:sysClr val="windowText" lastClr="000000"/>
              </a:solidFill>
            </a:rPr>
            <a:t>留意事項</a:t>
          </a:r>
          <a:r>
            <a:rPr kumimoji="1" lang="en-US" altLang="ja-JP" sz="1100" b="0">
              <a:solidFill>
                <a:sysClr val="windowText" lastClr="000000"/>
              </a:solidFill>
            </a:rPr>
            <a:t>】</a:t>
          </a:r>
        </a:p>
        <a:p>
          <a:pPr algn="l"/>
          <a:r>
            <a:rPr kumimoji="1" lang="ja-JP" altLang="en-US" sz="1100" b="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b="0">
            <a:solidFill>
              <a:sysClr val="windowText" lastClr="000000"/>
            </a:solidFill>
          </a:endParaRPr>
        </a:p>
        <a:p>
          <a:pPr algn="l"/>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「従業者の勤務の体制及び勤務形態一覧表」</a:t>
          </a:r>
          <a:r>
            <a:rPr kumimoji="1" lang="ja-JP" altLang="en-US" sz="1100" b="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b="0">
            <a:solidFill>
              <a:sysClr val="windowText" lastClr="000000"/>
            </a:solidFill>
            <a:effectLst/>
          </a:endParaRPr>
        </a:p>
        <a:p>
          <a:pPr algn="l"/>
          <a:endParaRPr kumimoji="1" lang="ja-JP" alt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53</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2925" y="13868400"/>
          <a:ext cx="17573625" cy="3295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YASE00P\72hrs\&#39640;&#40802;&#20171;&#35703;&#35506;&#12288;&#23470;&#64017;\3-3_&#21442;&#32771;&#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２(記入方法)"/>
      <sheetName val="参考様式１－２(勤務形態一覧表)"/>
      <sheetName val="参考様式１－２(シフト記号表)"/>
      <sheetName val="参考様式１－２(プルダウン・リスト)"/>
      <sheetName val="【記載例】通所型サービス"/>
      <sheetName val="【記載例】シフト記号表（勤務時間帯）"/>
    </sheetNames>
    <sheetDataSet>
      <sheetData sheetId="0"/>
      <sheetData sheetId="1"/>
      <sheetData sheetId="2"/>
      <sheetData sheetId="3"/>
      <sheetData sheetId="4" refreshError="1"/>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4A30-45AD-41D0-8181-DDFB98DCB1FB}">
  <sheetPr>
    <pageSetUpPr fitToPage="1"/>
  </sheetPr>
  <dimension ref="A1:F27"/>
  <sheetViews>
    <sheetView tabSelected="1" view="pageBreakPreview" zoomScaleNormal="100" zoomScaleSheetLayoutView="100" workbookViewId="0"/>
  </sheetViews>
  <sheetFormatPr defaultColWidth="9.125" defaultRowHeight="18.75" x14ac:dyDescent="0.4"/>
  <cols>
    <col min="1" max="1" width="10" style="279" customWidth="1"/>
    <col min="2" max="2" width="46" style="279" customWidth="1"/>
    <col min="3" max="6" width="11" style="279" customWidth="1"/>
    <col min="7" max="16384" width="9.125" style="279"/>
  </cols>
  <sheetData>
    <row r="1" spans="1:6" ht="37.5" customHeight="1" thickBot="1" x14ac:dyDescent="0.45">
      <c r="A1" s="278" t="s">
        <v>301</v>
      </c>
      <c r="B1" s="300" t="s">
        <v>402</v>
      </c>
      <c r="C1" s="300"/>
      <c r="D1" s="300"/>
      <c r="E1" s="300"/>
      <c r="F1" s="300"/>
    </row>
    <row r="2" spans="1:6" x14ac:dyDescent="0.4">
      <c r="A2" s="301"/>
      <c r="B2" s="302"/>
      <c r="C2" s="305" t="s">
        <v>302</v>
      </c>
      <c r="D2" s="306"/>
      <c r="E2" s="306" t="s">
        <v>303</v>
      </c>
      <c r="F2" s="307"/>
    </row>
    <row r="3" spans="1:6" ht="19.5" thickBot="1" x14ac:dyDescent="0.45">
      <c r="A3" s="303"/>
      <c r="B3" s="304"/>
      <c r="C3" s="280" t="s">
        <v>304</v>
      </c>
      <c r="D3" s="281" t="s">
        <v>305</v>
      </c>
      <c r="E3" s="281" t="s">
        <v>304</v>
      </c>
      <c r="F3" s="282" t="s">
        <v>305</v>
      </c>
    </row>
    <row r="4" spans="1:6" ht="31.5" customHeight="1" x14ac:dyDescent="0.4">
      <c r="A4" s="308" t="s">
        <v>404</v>
      </c>
      <c r="B4" s="309"/>
      <c r="C4" s="283" t="s">
        <v>422</v>
      </c>
      <c r="D4" s="284" t="s">
        <v>422</v>
      </c>
      <c r="E4" s="285" t="s">
        <v>422</v>
      </c>
      <c r="F4" s="286" t="s">
        <v>422</v>
      </c>
    </row>
    <row r="5" spans="1:6" ht="31.5" customHeight="1" x14ac:dyDescent="0.4">
      <c r="A5" s="298" t="s">
        <v>405</v>
      </c>
      <c r="B5" s="299"/>
      <c r="C5" s="287" t="s">
        <v>422</v>
      </c>
      <c r="D5" s="288" t="s">
        <v>422</v>
      </c>
      <c r="E5" s="284" t="s">
        <v>422</v>
      </c>
      <c r="F5" s="289" t="s">
        <v>422</v>
      </c>
    </row>
    <row r="6" spans="1:6" ht="56.45" customHeight="1" x14ac:dyDescent="0.4">
      <c r="A6" s="310" t="s">
        <v>406</v>
      </c>
      <c r="B6" s="311"/>
      <c r="C6" s="287" t="s">
        <v>422</v>
      </c>
      <c r="D6" s="288" t="s">
        <v>422</v>
      </c>
      <c r="E6" s="288" t="s">
        <v>422</v>
      </c>
      <c r="F6" s="289" t="s">
        <v>422</v>
      </c>
    </row>
    <row r="7" spans="1:6" ht="31.5" customHeight="1" x14ac:dyDescent="0.4">
      <c r="A7" s="298" t="s">
        <v>407</v>
      </c>
      <c r="B7" s="299"/>
      <c r="C7" s="287" t="s">
        <v>422</v>
      </c>
      <c r="D7" s="288" t="s">
        <v>422</v>
      </c>
      <c r="E7" s="288" t="s">
        <v>408</v>
      </c>
      <c r="F7" s="289" t="s">
        <v>408</v>
      </c>
    </row>
    <row r="8" spans="1:6" ht="56.45" customHeight="1" x14ac:dyDescent="0.4">
      <c r="A8" s="310" t="s">
        <v>409</v>
      </c>
      <c r="B8" s="311"/>
      <c r="C8" s="287" t="s">
        <v>422</v>
      </c>
      <c r="D8" s="288" t="s">
        <v>422</v>
      </c>
      <c r="E8" s="288" t="s">
        <v>422</v>
      </c>
      <c r="F8" s="289" t="s">
        <v>422</v>
      </c>
    </row>
    <row r="9" spans="1:6" ht="56.45" customHeight="1" x14ac:dyDescent="0.4">
      <c r="A9" s="310" t="s">
        <v>410</v>
      </c>
      <c r="B9" s="299"/>
      <c r="C9" s="287" t="s">
        <v>422</v>
      </c>
      <c r="D9" s="288" t="s">
        <v>411</v>
      </c>
      <c r="E9" s="288" t="s">
        <v>408</v>
      </c>
      <c r="F9" s="289" t="s">
        <v>411</v>
      </c>
    </row>
    <row r="10" spans="1:6" ht="31.5" customHeight="1" x14ac:dyDescent="0.4">
      <c r="A10" s="298" t="s">
        <v>412</v>
      </c>
      <c r="B10" s="299"/>
      <c r="C10" s="287" t="s">
        <v>422</v>
      </c>
      <c r="D10" s="288" t="s">
        <v>422</v>
      </c>
      <c r="E10" s="288" t="s">
        <v>408</v>
      </c>
      <c r="F10" s="289" t="s">
        <v>408</v>
      </c>
    </row>
    <row r="11" spans="1:6" ht="31.5" customHeight="1" x14ac:dyDescent="0.4">
      <c r="A11" s="298" t="s">
        <v>413</v>
      </c>
      <c r="B11" s="299"/>
      <c r="C11" s="287" t="s">
        <v>422</v>
      </c>
      <c r="D11" s="288" t="s">
        <v>422</v>
      </c>
      <c r="E11" s="288" t="s">
        <v>408</v>
      </c>
      <c r="F11" s="289" t="s">
        <v>408</v>
      </c>
    </row>
    <row r="12" spans="1:6" ht="31.5" customHeight="1" x14ac:dyDescent="0.4">
      <c r="A12" s="298" t="s">
        <v>414</v>
      </c>
      <c r="B12" s="299"/>
      <c r="C12" s="287" t="s">
        <v>411</v>
      </c>
      <c r="D12" s="288" t="s">
        <v>422</v>
      </c>
      <c r="E12" s="288" t="s">
        <v>411</v>
      </c>
      <c r="F12" s="289" t="s">
        <v>408</v>
      </c>
    </row>
    <row r="13" spans="1:6" ht="31.5" customHeight="1" x14ac:dyDescent="0.4">
      <c r="A13" s="298" t="s">
        <v>415</v>
      </c>
      <c r="B13" s="299"/>
      <c r="C13" s="287" t="s">
        <v>422</v>
      </c>
      <c r="D13" s="288" t="s">
        <v>422</v>
      </c>
      <c r="E13" s="288" t="s">
        <v>408</v>
      </c>
      <c r="F13" s="289" t="s">
        <v>408</v>
      </c>
    </row>
    <row r="14" spans="1:6" ht="56.45" customHeight="1" x14ac:dyDescent="0.4">
      <c r="A14" s="310" t="s">
        <v>416</v>
      </c>
      <c r="B14" s="311"/>
      <c r="C14" s="287" t="s">
        <v>422</v>
      </c>
      <c r="D14" s="288" t="s">
        <v>422</v>
      </c>
      <c r="E14" s="288" t="s">
        <v>408</v>
      </c>
      <c r="F14" s="289" t="s">
        <v>408</v>
      </c>
    </row>
    <row r="15" spans="1:6" ht="31.5" customHeight="1" x14ac:dyDescent="0.4">
      <c r="A15" s="298" t="s">
        <v>417</v>
      </c>
      <c r="B15" s="299"/>
      <c r="C15" s="287" t="s">
        <v>411</v>
      </c>
      <c r="D15" s="288" t="s">
        <v>422</v>
      </c>
      <c r="E15" s="288" t="s">
        <v>411</v>
      </c>
      <c r="F15" s="289" t="s">
        <v>411</v>
      </c>
    </row>
    <row r="16" spans="1:6" ht="31.5" customHeight="1" x14ac:dyDescent="0.4">
      <c r="A16" s="298" t="s">
        <v>418</v>
      </c>
      <c r="B16" s="299"/>
      <c r="C16" s="287" t="s">
        <v>422</v>
      </c>
      <c r="D16" s="288" t="s">
        <v>422</v>
      </c>
      <c r="E16" s="288" t="s">
        <v>422</v>
      </c>
      <c r="F16" s="289" t="s">
        <v>422</v>
      </c>
    </row>
    <row r="17" spans="1:6" ht="56.45" customHeight="1" x14ac:dyDescent="0.4">
      <c r="A17" s="310" t="s">
        <v>427</v>
      </c>
      <c r="B17" s="311"/>
      <c r="C17" s="287" t="s">
        <v>422</v>
      </c>
      <c r="D17" s="288" t="s">
        <v>422</v>
      </c>
      <c r="E17" s="288" t="s">
        <v>408</v>
      </c>
      <c r="F17" s="289" t="s">
        <v>408</v>
      </c>
    </row>
    <row r="18" spans="1:6" ht="56.45" customHeight="1" x14ac:dyDescent="0.4">
      <c r="A18" s="310" t="s">
        <v>428</v>
      </c>
      <c r="B18" s="311"/>
      <c r="C18" s="290" t="s">
        <v>422</v>
      </c>
      <c r="D18" s="291" t="s">
        <v>422</v>
      </c>
      <c r="E18" s="291" t="s">
        <v>408</v>
      </c>
      <c r="F18" s="289" t="s">
        <v>408</v>
      </c>
    </row>
    <row r="19" spans="1:6" ht="31.5" customHeight="1" thickBot="1" x14ac:dyDescent="0.45">
      <c r="A19" s="312" t="s">
        <v>421</v>
      </c>
      <c r="B19" s="313"/>
      <c r="C19" s="292" t="s">
        <v>419</v>
      </c>
      <c r="D19" s="293" t="s">
        <v>419</v>
      </c>
      <c r="E19" s="293" t="s">
        <v>419</v>
      </c>
      <c r="F19" s="294" t="s">
        <v>419</v>
      </c>
    </row>
    <row r="21" spans="1:6" x14ac:dyDescent="0.4">
      <c r="A21" s="279" t="s">
        <v>423</v>
      </c>
      <c r="B21" s="295"/>
      <c r="C21" s="295"/>
      <c r="D21" s="295"/>
      <c r="E21" s="295"/>
      <c r="F21" s="295"/>
    </row>
    <row r="22" spans="1:6" x14ac:dyDescent="0.4">
      <c r="A22" s="279" t="s">
        <v>306</v>
      </c>
      <c r="B22" s="295"/>
      <c r="C22" s="295"/>
      <c r="D22" s="295"/>
      <c r="E22" s="295"/>
      <c r="F22" s="295"/>
    </row>
    <row r="23" spans="1:6" x14ac:dyDescent="0.4">
      <c r="A23" s="279" t="s">
        <v>420</v>
      </c>
      <c r="B23" s="295"/>
      <c r="C23" s="295"/>
      <c r="D23" s="295"/>
      <c r="E23" s="295"/>
      <c r="F23" s="295"/>
    </row>
    <row r="24" spans="1:6" x14ac:dyDescent="0.4">
      <c r="A24" s="279" t="s">
        <v>307</v>
      </c>
      <c r="B24" s="295"/>
      <c r="C24" s="295"/>
      <c r="D24" s="295"/>
      <c r="E24" s="295"/>
      <c r="F24" s="295"/>
    </row>
    <row r="26" spans="1:6" x14ac:dyDescent="0.4">
      <c r="A26" s="296" t="s">
        <v>429</v>
      </c>
      <c r="B26" s="296"/>
      <c r="C26" s="296"/>
      <c r="D26" s="296"/>
      <c r="E26" s="296"/>
      <c r="F26" s="296"/>
    </row>
    <row r="27" spans="1:6" x14ac:dyDescent="0.4">
      <c r="A27" s="297" t="s">
        <v>430</v>
      </c>
      <c r="B27" s="297"/>
      <c r="C27" s="297"/>
      <c r="D27" s="297"/>
      <c r="E27" s="297"/>
      <c r="F27" s="297"/>
    </row>
  </sheetData>
  <mergeCells count="22">
    <mergeCell ref="A17:B17"/>
    <mergeCell ref="A12:B12"/>
    <mergeCell ref="A13:B13"/>
    <mergeCell ref="A14:B14"/>
    <mergeCell ref="A15:B15"/>
    <mergeCell ref="A16:B16"/>
    <mergeCell ref="A26:F26"/>
    <mergeCell ref="A27:F27"/>
    <mergeCell ref="A11:B11"/>
    <mergeCell ref="B1:F1"/>
    <mergeCell ref="A2:B3"/>
    <mergeCell ref="C2:D2"/>
    <mergeCell ref="E2:F2"/>
    <mergeCell ref="A4:B4"/>
    <mergeCell ref="A5:B5"/>
    <mergeCell ref="A6:B6"/>
    <mergeCell ref="A7:B7"/>
    <mergeCell ref="A8:B8"/>
    <mergeCell ref="A9:B9"/>
    <mergeCell ref="A10:B10"/>
    <mergeCell ref="A18:B18"/>
    <mergeCell ref="A19:B19"/>
  </mergeCells>
  <phoneticPr fontId="2"/>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view="pageBreakPreview" zoomScaleNormal="100" zoomScaleSheetLayoutView="100" workbookViewId="0">
      <selection sqref="A1:G1"/>
    </sheetView>
  </sheetViews>
  <sheetFormatPr defaultColWidth="9" defaultRowHeight="13.5" x14ac:dyDescent="0.15"/>
  <cols>
    <col min="1" max="1" width="23.125" style="245" customWidth="1"/>
    <col min="2" max="6" width="9" style="245"/>
    <col min="7" max="7" width="13" style="245" customWidth="1"/>
    <col min="8" max="256" width="9" style="245"/>
    <col min="257" max="257" width="23.125" style="245" customWidth="1"/>
    <col min="258" max="262" width="9" style="245"/>
    <col min="263" max="263" width="13" style="245" customWidth="1"/>
    <col min="264" max="512" width="9" style="245"/>
    <col min="513" max="513" width="23.125" style="245" customWidth="1"/>
    <col min="514" max="518" width="9" style="245"/>
    <col min="519" max="519" width="13" style="245" customWidth="1"/>
    <col min="520" max="768" width="9" style="245"/>
    <col min="769" max="769" width="23.125" style="245" customWidth="1"/>
    <col min="770" max="774" width="9" style="245"/>
    <col min="775" max="775" width="13" style="245" customWidth="1"/>
    <col min="776" max="1024" width="9" style="245"/>
    <col min="1025" max="1025" width="23.125" style="245" customWidth="1"/>
    <col min="1026" max="1030" width="9" style="245"/>
    <col min="1031" max="1031" width="13" style="245" customWidth="1"/>
    <col min="1032" max="1280" width="9" style="245"/>
    <col min="1281" max="1281" width="23.125" style="245" customWidth="1"/>
    <col min="1282" max="1286" width="9" style="245"/>
    <col min="1287" max="1287" width="13" style="245" customWidth="1"/>
    <col min="1288" max="1536" width="9" style="245"/>
    <col min="1537" max="1537" width="23.125" style="245" customWidth="1"/>
    <col min="1538" max="1542" width="9" style="245"/>
    <col min="1543" max="1543" width="13" style="245" customWidth="1"/>
    <col min="1544" max="1792" width="9" style="245"/>
    <col min="1793" max="1793" width="23.125" style="245" customWidth="1"/>
    <col min="1794" max="1798" width="9" style="245"/>
    <col min="1799" max="1799" width="13" style="245" customWidth="1"/>
    <col min="1800" max="2048" width="9" style="245"/>
    <col min="2049" max="2049" width="23.125" style="245" customWidth="1"/>
    <col min="2050" max="2054" width="9" style="245"/>
    <col min="2055" max="2055" width="13" style="245" customWidth="1"/>
    <col min="2056" max="2304" width="9" style="245"/>
    <col min="2305" max="2305" width="23.125" style="245" customWidth="1"/>
    <col min="2306" max="2310" width="9" style="245"/>
    <col min="2311" max="2311" width="13" style="245" customWidth="1"/>
    <col min="2312" max="2560" width="9" style="245"/>
    <col min="2561" max="2561" width="23.125" style="245" customWidth="1"/>
    <col min="2562" max="2566" width="9" style="245"/>
    <col min="2567" max="2567" width="13" style="245" customWidth="1"/>
    <col min="2568" max="2816" width="9" style="245"/>
    <col min="2817" max="2817" width="23.125" style="245" customWidth="1"/>
    <col min="2818" max="2822" width="9" style="245"/>
    <col min="2823" max="2823" width="13" style="245" customWidth="1"/>
    <col min="2824" max="3072" width="9" style="245"/>
    <col min="3073" max="3073" width="23.125" style="245" customWidth="1"/>
    <col min="3074" max="3078" width="9" style="245"/>
    <col min="3079" max="3079" width="13" style="245" customWidth="1"/>
    <col min="3080" max="3328" width="9" style="245"/>
    <col min="3329" max="3329" width="23.125" style="245" customWidth="1"/>
    <col min="3330" max="3334" width="9" style="245"/>
    <col min="3335" max="3335" width="13" style="245" customWidth="1"/>
    <col min="3336" max="3584" width="9" style="245"/>
    <col min="3585" max="3585" width="23.125" style="245" customWidth="1"/>
    <col min="3586" max="3590" width="9" style="245"/>
    <col min="3591" max="3591" width="13" style="245" customWidth="1"/>
    <col min="3592" max="3840" width="9" style="245"/>
    <col min="3841" max="3841" width="23.125" style="245" customWidth="1"/>
    <col min="3842" max="3846" width="9" style="245"/>
    <col min="3847" max="3847" width="13" style="245" customWidth="1"/>
    <col min="3848" max="4096" width="9" style="245"/>
    <col min="4097" max="4097" width="23.125" style="245" customWidth="1"/>
    <col min="4098" max="4102" width="9" style="245"/>
    <col min="4103" max="4103" width="13" style="245" customWidth="1"/>
    <col min="4104" max="4352" width="9" style="245"/>
    <col min="4353" max="4353" width="23.125" style="245" customWidth="1"/>
    <col min="4354" max="4358" width="9" style="245"/>
    <col min="4359" max="4359" width="13" style="245" customWidth="1"/>
    <col min="4360" max="4608" width="9" style="245"/>
    <col min="4609" max="4609" width="23.125" style="245" customWidth="1"/>
    <col min="4610" max="4614" width="9" style="245"/>
    <col min="4615" max="4615" width="13" style="245" customWidth="1"/>
    <col min="4616" max="4864" width="9" style="245"/>
    <col min="4865" max="4865" width="23.125" style="245" customWidth="1"/>
    <col min="4866" max="4870" width="9" style="245"/>
    <col min="4871" max="4871" width="13" style="245" customWidth="1"/>
    <col min="4872" max="5120" width="9" style="245"/>
    <col min="5121" max="5121" width="23.125" style="245" customWidth="1"/>
    <col min="5122" max="5126" width="9" style="245"/>
    <col min="5127" max="5127" width="13" style="245" customWidth="1"/>
    <col min="5128" max="5376" width="9" style="245"/>
    <col min="5377" max="5377" width="23.125" style="245" customWidth="1"/>
    <col min="5378" max="5382" width="9" style="245"/>
    <col min="5383" max="5383" width="13" style="245" customWidth="1"/>
    <col min="5384" max="5632" width="9" style="245"/>
    <col min="5633" max="5633" width="23.125" style="245" customWidth="1"/>
    <col min="5634" max="5638" width="9" style="245"/>
    <col min="5639" max="5639" width="13" style="245" customWidth="1"/>
    <col min="5640" max="5888" width="9" style="245"/>
    <col min="5889" max="5889" width="23.125" style="245" customWidth="1"/>
    <col min="5890" max="5894" width="9" style="245"/>
    <col min="5895" max="5895" width="13" style="245" customWidth="1"/>
    <col min="5896" max="6144" width="9" style="245"/>
    <col min="6145" max="6145" width="23.125" style="245" customWidth="1"/>
    <col min="6146" max="6150" width="9" style="245"/>
    <col min="6151" max="6151" width="13" style="245" customWidth="1"/>
    <col min="6152" max="6400" width="9" style="245"/>
    <col min="6401" max="6401" width="23.125" style="245" customWidth="1"/>
    <col min="6402" max="6406" width="9" style="245"/>
    <col min="6407" max="6407" width="13" style="245" customWidth="1"/>
    <col min="6408" max="6656" width="9" style="245"/>
    <col min="6657" max="6657" width="23.125" style="245" customWidth="1"/>
    <col min="6658" max="6662" width="9" style="245"/>
    <col min="6663" max="6663" width="13" style="245" customWidth="1"/>
    <col min="6664" max="6912" width="9" style="245"/>
    <col min="6913" max="6913" width="23.125" style="245" customWidth="1"/>
    <col min="6914" max="6918" width="9" style="245"/>
    <col min="6919" max="6919" width="13" style="245" customWidth="1"/>
    <col min="6920" max="7168" width="9" style="245"/>
    <col min="7169" max="7169" width="23.125" style="245" customWidth="1"/>
    <col min="7170" max="7174" width="9" style="245"/>
    <col min="7175" max="7175" width="13" style="245" customWidth="1"/>
    <col min="7176" max="7424" width="9" style="245"/>
    <col min="7425" max="7425" width="23.125" style="245" customWidth="1"/>
    <col min="7426" max="7430" width="9" style="245"/>
    <col min="7431" max="7431" width="13" style="245" customWidth="1"/>
    <col min="7432" max="7680" width="9" style="245"/>
    <col min="7681" max="7681" width="23.125" style="245" customWidth="1"/>
    <col min="7682" max="7686" width="9" style="245"/>
    <col min="7687" max="7687" width="13" style="245" customWidth="1"/>
    <col min="7688" max="7936" width="9" style="245"/>
    <col min="7937" max="7937" width="23.125" style="245" customWidth="1"/>
    <col min="7938" max="7942" width="9" style="245"/>
    <col min="7943" max="7943" width="13" style="245" customWidth="1"/>
    <col min="7944" max="8192" width="9" style="245"/>
    <col min="8193" max="8193" width="23.125" style="245" customWidth="1"/>
    <col min="8194" max="8198" width="9" style="245"/>
    <col min="8199" max="8199" width="13" style="245" customWidth="1"/>
    <col min="8200" max="8448" width="9" style="245"/>
    <col min="8449" max="8449" width="23.125" style="245" customWidth="1"/>
    <col min="8450" max="8454" width="9" style="245"/>
    <col min="8455" max="8455" width="13" style="245" customWidth="1"/>
    <col min="8456" max="8704" width="9" style="245"/>
    <col min="8705" max="8705" width="23.125" style="245" customWidth="1"/>
    <col min="8706" max="8710" width="9" style="245"/>
    <col min="8711" max="8711" width="13" style="245" customWidth="1"/>
    <col min="8712" max="8960" width="9" style="245"/>
    <col min="8961" max="8961" width="23.125" style="245" customWidth="1"/>
    <col min="8962" max="8966" width="9" style="245"/>
    <col min="8967" max="8967" width="13" style="245" customWidth="1"/>
    <col min="8968" max="9216" width="9" style="245"/>
    <col min="9217" max="9217" width="23.125" style="245" customWidth="1"/>
    <col min="9218" max="9222" width="9" style="245"/>
    <col min="9223" max="9223" width="13" style="245" customWidth="1"/>
    <col min="9224" max="9472" width="9" style="245"/>
    <col min="9473" max="9473" width="23.125" style="245" customWidth="1"/>
    <col min="9474" max="9478" width="9" style="245"/>
    <col min="9479" max="9479" width="13" style="245" customWidth="1"/>
    <col min="9480" max="9728" width="9" style="245"/>
    <col min="9729" max="9729" width="23.125" style="245" customWidth="1"/>
    <col min="9730" max="9734" width="9" style="245"/>
    <col min="9735" max="9735" width="13" style="245" customWidth="1"/>
    <col min="9736" max="9984" width="9" style="245"/>
    <col min="9985" max="9985" width="23.125" style="245" customWidth="1"/>
    <col min="9986" max="9990" width="9" style="245"/>
    <col min="9991" max="9991" width="13" style="245" customWidth="1"/>
    <col min="9992" max="10240" width="9" style="245"/>
    <col min="10241" max="10241" width="23.125" style="245" customWidth="1"/>
    <col min="10242" max="10246" width="9" style="245"/>
    <col min="10247" max="10247" width="13" style="245" customWidth="1"/>
    <col min="10248" max="10496" width="9" style="245"/>
    <col min="10497" max="10497" width="23.125" style="245" customWidth="1"/>
    <col min="10498" max="10502" width="9" style="245"/>
    <col min="10503" max="10503" width="13" style="245" customWidth="1"/>
    <col min="10504" max="10752" width="9" style="245"/>
    <col min="10753" max="10753" width="23.125" style="245" customWidth="1"/>
    <col min="10754" max="10758" width="9" style="245"/>
    <col min="10759" max="10759" width="13" style="245" customWidth="1"/>
    <col min="10760" max="11008" width="9" style="245"/>
    <col min="11009" max="11009" width="23.125" style="245" customWidth="1"/>
    <col min="11010" max="11014" width="9" style="245"/>
    <col min="11015" max="11015" width="13" style="245" customWidth="1"/>
    <col min="11016" max="11264" width="9" style="245"/>
    <col min="11265" max="11265" width="23.125" style="245" customWidth="1"/>
    <col min="11266" max="11270" width="9" style="245"/>
    <col min="11271" max="11271" width="13" style="245" customWidth="1"/>
    <col min="11272" max="11520" width="9" style="245"/>
    <col min="11521" max="11521" width="23.125" style="245" customWidth="1"/>
    <col min="11522" max="11526" width="9" style="245"/>
    <col min="11527" max="11527" width="13" style="245" customWidth="1"/>
    <col min="11528" max="11776" width="9" style="245"/>
    <col min="11777" max="11777" width="23.125" style="245" customWidth="1"/>
    <col min="11778" max="11782" width="9" style="245"/>
    <col min="11783" max="11783" width="13" style="245" customWidth="1"/>
    <col min="11784" max="12032" width="9" style="245"/>
    <col min="12033" max="12033" width="23.125" style="245" customWidth="1"/>
    <col min="12034" max="12038" width="9" style="245"/>
    <col min="12039" max="12039" width="13" style="245" customWidth="1"/>
    <col min="12040" max="12288" width="9" style="245"/>
    <col min="12289" max="12289" width="23.125" style="245" customWidth="1"/>
    <col min="12290" max="12294" width="9" style="245"/>
    <col min="12295" max="12295" width="13" style="245" customWidth="1"/>
    <col min="12296" max="12544" width="9" style="245"/>
    <col min="12545" max="12545" width="23.125" style="245" customWidth="1"/>
    <col min="12546" max="12550" width="9" style="245"/>
    <col min="12551" max="12551" width="13" style="245" customWidth="1"/>
    <col min="12552" max="12800" width="9" style="245"/>
    <col min="12801" max="12801" width="23.125" style="245" customWidth="1"/>
    <col min="12802" max="12806" width="9" style="245"/>
    <col min="12807" max="12807" width="13" style="245" customWidth="1"/>
    <col min="12808" max="13056" width="9" style="245"/>
    <col min="13057" max="13057" width="23.125" style="245" customWidth="1"/>
    <col min="13058" max="13062" width="9" style="245"/>
    <col min="13063" max="13063" width="13" style="245" customWidth="1"/>
    <col min="13064" max="13312" width="9" style="245"/>
    <col min="13313" max="13313" width="23.125" style="245" customWidth="1"/>
    <col min="13314" max="13318" width="9" style="245"/>
    <col min="13319" max="13319" width="13" style="245" customWidth="1"/>
    <col min="13320" max="13568" width="9" style="245"/>
    <col min="13569" max="13569" width="23.125" style="245" customWidth="1"/>
    <col min="13570" max="13574" width="9" style="245"/>
    <col min="13575" max="13575" width="13" style="245" customWidth="1"/>
    <col min="13576" max="13824" width="9" style="245"/>
    <col min="13825" max="13825" width="23.125" style="245" customWidth="1"/>
    <col min="13826" max="13830" width="9" style="245"/>
    <col min="13831" max="13831" width="13" style="245" customWidth="1"/>
    <col min="13832" max="14080" width="9" style="245"/>
    <col min="14081" max="14081" width="23.125" style="245" customWidth="1"/>
    <col min="14082" max="14086" width="9" style="245"/>
    <col min="14087" max="14087" width="13" style="245" customWidth="1"/>
    <col min="14088" max="14336" width="9" style="245"/>
    <col min="14337" max="14337" width="23.125" style="245" customWidth="1"/>
    <col min="14338" max="14342" width="9" style="245"/>
    <col min="14343" max="14343" width="13" style="245" customWidth="1"/>
    <col min="14344" max="14592" width="9" style="245"/>
    <col min="14593" max="14593" width="23.125" style="245" customWidth="1"/>
    <col min="14594" max="14598" width="9" style="245"/>
    <col min="14599" max="14599" width="13" style="245" customWidth="1"/>
    <col min="14600" max="14848" width="9" style="245"/>
    <col min="14849" max="14849" width="23.125" style="245" customWidth="1"/>
    <col min="14850" max="14854" width="9" style="245"/>
    <col min="14855" max="14855" width="13" style="245" customWidth="1"/>
    <col min="14856" max="15104" width="9" style="245"/>
    <col min="15105" max="15105" width="23.125" style="245" customWidth="1"/>
    <col min="15106" max="15110" width="9" style="245"/>
    <col min="15111" max="15111" width="13" style="245" customWidth="1"/>
    <col min="15112" max="15360" width="9" style="245"/>
    <col min="15361" max="15361" width="23.125" style="245" customWidth="1"/>
    <col min="15362" max="15366" width="9" style="245"/>
    <col min="15367" max="15367" width="13" style="245" customWidth="1"/>
    <col min="15368" max="15616" width="9" style="245"/>
    <col min="15617" max="15617" width="23.125" style="245" customWidth="1"/>
    <col min="15618" max="15622" width="9" style="245"/>
    <col min="15623" max="15623" width="13" style="245" customWidth="1"/>
    <col min="15624" max="15872" width="9" style="245"/>
    <col min="15873" max="15873" width="23.125" style="245" customWidth="1"/>
    <col min="15874" max="15878" width="9" style="245"/>
    <col min="15879" max="15879" width="13" style="245" customWidth="1"/>
    <col min="15880" max="16128" width="9" style="245"/>
    <col min="16129" max="16129" width="23.125" style="245" customWidth="1"/>
    <col min="16130" max="16134" width="9" style="245"/>
    <col min="16135" max="16135" width="13" style="245" customWidth="1"/>
    <col min="16136" max="16384" width="9" style="245"/>
  </cols>
  <sheetData>
    <row r="1" spans="1:7" ht="15" customHeight="1" x14ac:dyDescent="0.15">
      <c r="A1" s="1038" t="s">
        <v>294</v>
      </c>
      <c r="B1" s="1038"/>
      <c r="C1" s="1038"/>
      <c r="D1" s="1038"/>
      <c r="E1" s="1038"/>
      <c r="F1" s="1038"/>
      <c r="G1" s="1038"/>
    </row>
    <row r="2" spans="1:7" ht="7.5" customHeight="1" x14ac:dyDescent="0.15"/>
    <row r="3" spans="1:7" ht="17.25" x14ac:dyDescent="0.15">
      <c r="A3" s="1039" t="s">
        <v>89</v>
      </c>
      <c r="B3" s="1039"/>
      <c r="C3" s="1039"/>
      <c r="D3" s="1039"/>
      <c r="E3" s="1039"/>
      <c r="F3" s="1039"/>
      <c r="G3" s="1039"/>
    </row>
    <row r="4" spans="1:7" ht="21" customHeight="1" x14ac:dyDescent="0.15">
      <c r="A4" s="246" t="s">
        <v>90</v>
      </c>
      <c r="B4" s="1040"/>
      <c r="C4" s="1040"/>
      <c r="D4" s="1040"/>
      <c r="E4" s="1040"/>
      <c r="F4" s="1040"/>
      <c r="G4" s="1040"/>
    </row>
    <row r="6" spans="1:7" x14ac:dyDescent="0.15">
      <c r="A6" s="1041" t="s">
        <v>91</v>
      </c>
      <c r="B6" s="1041"/>
      <c r="C6" s="1041"/>
      <c r="D6" s="1041"/>
      <c r="E6" s="1041"/>
      <c r="F6" s="1041"/>
      <c r="G6" s="1041"/>
    </row>
    <row r="7" spans="1:7" ht="18.75" customHeight="1" x14ac:dyDescent="0.15">
      <c r="A7" s="1034" t="s">
        <v>92</v>
      </c>
      <c r="B7" s="1034"/>
      <c r="C7" s="1034"/>
      <c r="D7" s="1034"/>
      <c r="E7" s="1034"/>
      <c r="F7" s="1034"/>
      <c r="G7" s="1034"/>
    </row>
    <row r="8" spans="1:7" ht="127.5" customHeight="1" x14ac:dyDescent="0.15">
      <c r="A8" s="1035"/>
      <c r="B8" s="1036"/>
      <c r="C8" s="1036"/>
      <c r="D8" s="1036"/>
      <c r="E8" s="1036"/>
      <c r="F8" s="1036"/>
      <c r="G8" s="1036"/>
    </row>
    <row r="9" spans="1:7" ht="18.75" customHeight="1" x14ac:dyDescent="0.15">
      <c r="A9" s="1034" t="s">
        <v>93</v>
      </c>
      <c r="B9" s="1034"/>
      <c r="C9" s="1034"/>
      <c r="D9" s="1034"/>
      <c r="E9" s="1034"/>
      <c r="F9" s="1034"/>
      <c r="G9" s="1034"/>
    </row>
    <row r="10" spans="1:7" ht="327.75" customHeight="1" x14ac:dyDescent="0.15">
      <c r="A10" s="1035"/>
      <c r="B10" s="1036"/>
      <c r="C10" s="1036"/>
      <c r="D10" s="1036"/>
      <c r="E10" s="1036"/>
      <c r="F10" s="1036"/>
      <c r="G10" s="1036"/>
    </row>
    <row r="11" spans="1:7" ht="18.75" customHeight="1" x14ac:dyDescent="0.15">
      <c r="A11" s="1037" t="s">
        <v>94</v>
      </c>
      <c r="B11" s="1034"/>
      <c r="C11" s="1034"/>
      <c r="D11" s="1034"/>
      <c r="E11" s="1034"/>
      <c r="F11" s="1034"/>
      <c r="G11" s="1034"/>
    </row>
    <row r="12" spans="1:7" ht="110.25" customHeight="1" x14ac:dyDescent="0.15">
      <c r="A12" s="1035"/>
      <c r="B12" s="1035"/>
      <c r="C12" s="1035"/>
      <c r="D12" s="1035"/>
      <c r="E12" s="1035"/>
      <c r="F12" s="1035"/>
      <c r="G12" s="1035"/>
    </row>
  </sheetData>
  <mergeCells count="10">
    <mergeCell ref="A9:G9"/>
    <mergeCell ref="A10:G10"/>
    <mergeCell ref="A11:G11"/>
    <mergeCell ref="A12:G12"/>
    <mergeCell ref="A1:G1"/>
    <mergeCell ref="A3:G3"/>
    <mergeCell ref="B4:G4"/>
    <mergeCell ref="A6:G6"/>
    <mergeCell ref="A7:G7"/>
    <mergeCell ref="A8:G8"/>
  </mergeCells>
  <phoneticPr fontId="2"/>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1"/>
  <sheetViews>
    <sheetView showGridLines="0" view="pageBreakPreview" zoomScaleNormal="100" zoomScaleSheetLayoutView="100" workbookViewId="0">
      <selection sqref="A1:E1"/>
    </sheetView>
  </sheetViews>
  <sheetFormatPr defaultColWidth="9" defaultRowHeight="13.5" x14ac:dyDescent="0.15"/>
  <cols>
    <col min="1" max="1" width="2.625" style="13" customWidth="1"/>
    <col min="2" max="3" width="2.25" style="13" customWidth="1"/>
    <col min="4" max="7" width="9" style="13"/>
    <col min="8" max="8" width="12.125" style="13" customWidth="1"/>
    <col min="9" max="9" width="9" style="13"/>
    <col min="10" max="10" width="12.125" style="13" customWidth="1"/>
    <col min="11" max="11" width="9" style="13"/>
    <col min="12" max="12" width="5.625" style="13" customWidth="1"/>
    <col min="13" max="13" width="0.875" style="13" customWidth="1"/>
    <col min="14" max="256" width="9" style="13"/>
    <col min="257" max="257" width="2.625" style="13" customWidth="1"/>
    <col min="258" max="259" width="2.25" style="13" customWidth="1"/>
    <col min="260" max="263" width="9" style="13"/>
    <col min="264" max="264" width="12.125" style="13" customWidth="1"/>
    <col min="265" max="265" width="9" style="13"/>
    <col min="266" max="266" width="12.125" style="13" customWidth="1"/>
    <col min="267" max="267" width="9" style="13"/>
    <col min="268" max="268" width="5.625" style="13" customWidth="1"/>
    <col min="269" max="269" width="0.875" style="13" customWidth="1"/>
    <col min="270" max="512" width="9" style="13"/>
    <col min="513" max="513" width="2.625" style="13" customWidth="1"/>
    <col min="514" max="515" width="2.25" style="13" customWidth="1"/>
    <col min="516" max="519" width="9" style="13"/>
    <col min="520" max="520" width="12.125" style="13" customWidth="1"/>
    <col min="521" max="521" width="9" style="13"/>
    <col min="522" max="522" width="12.125" style="13" customWidth="1"/>
    <col min="523" max="523" width="9" style="13"/>
    <col min="524" max="524" width="5.625" style="13" customWidth="1"/>
    <col min="525" max="525" width="0.875" style="13" customWidth="1"/>
    <col min="526" max="768" width="9" style="13"/>
    <col min="769" max="769" width="2.625" style="13" customWidth="1"/>
    <col min="770" max="771" width="2.25" style="13" customWidth="1"/>
    <col min="772" max="775" width="9" style="13"/>
    <col min="776" max="776" width="12.125" style="13" customWidth="1"/>
    <col min="777" max="777" width="9" style="13"/>
    <col min="778" max="778" width="12.125" style="13" customWidth="1"/>
    <col min="779" max="779" width="9" style="13"/>
    <col min="780" max="780" width="5.625" style="13" customWidth="1"/>
    <col min="781" max="781" width="0.875" style="13" customWidth="1"/>
    <col min="782" max="1024" width="9" style="13"/>
    <col min="1025" max="1025" width="2.625" style="13" customWidth="1"/>
    <col min="1026" max="1027" width="2.25" style="13" customWidth="1"/>
    <col min="1028" max="1031" width="9" style="13"/>
    <col min="1032" max="1032" width="12.125" style="13" customWidth="1"/>
    <col min="1033" max="1033" width="9" style="13"/>
    <col min="1034" max="1034" width="12.125" style="13" customWidth="1"/>
    <col min="1035" max="1035" width="9" style="13"/>
    <col min="1036" max="1036" width="5.625" style="13" customWidth="1"/>
    <col min="1037" max="1037" width="0.875" style="13" customWidth="1"/>
    <col min="1038" max="1280" width="9" style="13"/>
    <col min="1281" max="1281" width="2.625" style="13" customWidth="1"/>
    <col min="1282" max="1283" width="2.25" style="13" customWidth="1"/>
    <col min="1284" max="1287" width="9" style="13"/>
    <col min="1288" max="1288" width="12.125" style="13" customWidth="1"/>
    <col min="1289" max="1289" width="9" style="13"/>
    <col min="1290" max="1290" width="12.125" style="13" customWidth="1"/>
    <col min="1291" max="1291" width="9" style="13"/>
    <col min="1292" max="1292" width="5.625" style="13" customWidth="1"/>
    <col min="1293" max="1293" width="0.875" style="13" customWidth="1"/>
    <col min="1294" max="1536" width="9" style="13"/>
    <col min="1537" max="1537" width="2.625" style="13" customWidth="1"/>
    <col min="1538" max="1539" width="2.25" style="13" customWidth="1"/>
    <col min="1540" max="1543" width="9" style="13"/>
    <col min="1544" max="1544" width="12.125" style="13" customWidth="1"/>
    <col min="1545" max="1545" width="9" style="13"/>
    <col min="1546" max="1546" width="12.125" style="13" customWidth="1"/>
    <col min="1547" max="1547" width="9" style="13"/>
    <col min="1548" max="1548" width="5.625" style="13" customWidth="1"/>
    <col min="1549" max="1549" width="0.875" style="13" customWidth="1"/>
    <col min="1550" max="1792" width="9" style="13"/>
    <col min="1793" max="1793" width="2.625" style="13" customWidth="1"/>
    <col min="1794" max="1795" width="2.25" style="13" customWidth="1"/>
    <col min="1796" max="1799" width="9" style="13"/>
    <col min="1800" max="1800" width="12.125" style="13" customWidth="1"/>
    <col min="1801" max="1801" width="9" style="13"/>
    <col min="1802" max="1802" width="12.125" style="13" customWidth="1"/>
    <col min="1803" max="1803" width="9" style="13"/>
    <col min="1804" max="1804" width="5.625" style="13" customWidth="1"/>
    <col min="1805" max="1805" width="0.875" style="13" customWidth="1"/>
    <col min="1806" max="2048" width="9" style="13"/>
    <col min="2049" max="2049" width="2.625" style="13" customWidth="1"/>
    <col min="2050" max="2051" width="2.25" style="13" customWidth="1"/>
    <col min="2052" max="2055" width="9" style="13"/>
    <col min="2056" max="2056" width="12.125" style="13" customWidth="1"/>
    <col min="2057" max="2057" width="9" style="13"/>
    <col min="2058" max="2058" width="12.125" style="13" customWidth="1"/>
    <col min="2059" max="2059" width="9" style="13"/>
    <col min="2060" max="2060" width="5.625" style="13" customWidth="1"/>
    <col min="2061" max="2061" width="0.875" style="13" customWidth="1"/>
    <col min="2062" max="2304" width="9" style="13"/>
    <col min="2305" max="2305" width="2.625" style="13" customWidth="1"/>
    <col min="2306" max="2307" width="2.25" style="13" customWidth="1"/>
    <col min="2308" max="2311" width="9" style="13"/>
    <col min="2312" max="2312" width="12.125" style="13" customWidth="1"/>
    <col min="2313" max="2313" width="9" style="13"/>
    <col min="2314" max="2314" width="12.125" style="13" customWidth="1"/>
    <col min="2315" max="2315" width="9" style="13"/>
    <col min="2316" max="2316" width="5.625" style="13" customWidth="1"/>
    <col min="2317" max="2317" width="0.875" style="13" customWidth="1"/>
    <col min="2318" max="2560" width="9" style="13"/>
    <col min="2561" max="2561" width="2.625" style="13" customWidth="1"/>
    <col min="2562" max="2563" width="2.25" style="13" customWidth="1"/>
    <col min="2564" max="2567" width="9" style="13"/>
    <col min="2568" max="2568" width="12.125" style="13" customWidth="1"/>
    <col min="2569" max="2569" width="9" style="13"/>
    <col min="2570" max="2570" width="12.125" style="13" customWidth="1"/>
    <col min="2571" max="2571" width="9" style="13"/>
    <col min="2572" max="2572" width="5.625" style="13" customWidth="1"/>
    <col min="2573" max="2573" width="0.875" style="13" customWidth="1"/>
    <col min="2574" max="2816" width="9" style="13"/>
    <col min="2817" max="2817" width="2.625" style="13" customWidth="1"/>
    <col min="2818" max="2819" width="2.25" style="13" customWidth="1"/>
    <col min="2820" max="2823" width="9" style="13"/>
    <col min="2824" max="2824" width="12.125" style="13" customWidth="1"/>
    <col min="2825" max="2825" width="9" style="13"/>
    <col min="2826" max="2826" width="12.125" style="13" customWidth="1"/>
    <col min="2827" max="2827" width="9" style="13"/>
    <col min="2828" max="2828" width="5.625" style="13" customWidth="1"/>
    <col min="2829" max="2829" width="0.875" style="13" customWidth="1"/>
    <col min="2830" max="3072" width="9" style="13"/>
    <col min="3073" max="3073" width="2.625" style="13" customWidth="1"/>
    <col min="3074" max="3075" width="2.25" style="13" customWidth="1"/>
    <col min="3076" max="3079" width="9" style="13"/>
    <col min="3080" max="3080" width="12.125" style="13" customWidth="1"/>
    <col min="3081" max="3081" width="9" style="13"/>
    <col min="3082" max="3082" width="12.125" style="13" customWidth="1"/>
    <col min="3083" max="3083" width="9" style="13"/>
    <col min="3084" max="3084" width="5.625" style="13" customWidth="1"/>
    <col min="3085" max="3085" width="0.875" style="13" customWidth="1"/>
    <col min="3086" max="3328" width="9" style="13"/>
    <col min="3329" max="3329" width="2.625" style="13" customWidth="1"/>
    <col min="3330" max="3331" width="2.25" style="13" customWidth="1"/>
    <col min="3332" max="3335" width="9" style="13"/>
    <col min="3336" max="3336" width="12.125" style="13" customWidth="1"/>
    <col min="3337" max="3337" width="9" style="13"/>
    <col min="3338" max="3338" width="12.125" style="13" customWidth="1"/>
    <col min="3339" max="3339" width="9" style="13"/>
    <col min="3340" max="3340" width="5.625" style="13" customWidth="1"/>
    <col min="3341" max="3341" width="0.875" style="13" customWidth="1"/>
    <col min="3342" max="3584" width="9" style="13"/>
    <col min="3585" max="3585" width="2.625" style="13" customWidth="1"/>
    <col min="3586" max="3587" width="2.25" style="13" customWidth="1"/>
    <col min="3588" max="3591" width="9" style="13"/>
    <col min="3592" max="3592" width="12.125" style="13" customWidth="1"/>
    <col min="3593" max="3593" width="9" style="13"/>
    <col min="3594" max="3594" width="12.125" style="13" customWidth="1"/>
    <col min="3595" max="3595" width="9" style="13"/>
    <col min="3596" max="3596" width="5.625" style="13" customWidth="1"/>
    <col min="3597" max="3597" width="0.875" style="13" customWidth="1"/>
    <col min="3598" max="3840" width="9" style="13"/>
    <col min="3841" max="3841" width="2.625" style="13" customWidth="1"/>
    <col min="3842" max="3843" width="2.25" style="13" customWidth="1"/>
    <col min="3844" max="3847" width="9" style="13"/>
    <col min="3848" max="3848" width="12.125" style="13" customWidth="1"/>
    <col min="3849" max="3849" width="9" style="13"/>
    <col min="3850" max="3850" width="12.125" style="13" customWidth="1"/>
    <col min="3851" max="3851" width="9" style="13"/>
    <col min="3852" max="3852" width="5.625" style="13" customWidth="1"/>
    <col min="3853" max="3853" width="0.875" style="13" customWidth="1"/>
    <col min="3854" max="4096" width="9" style="13"/>
    <col min="4097" max="4097" width="2.625" style="13" customWidth="1"/>
    <col min="4098" max="4099" width="2.25" style="13" customWidth="1"/>
    <col min="4100" max="4103" width="9" style="13"/>
    <col min="4104" max="4104" width="12.125" style="13" customWidth="1"/>
    <col min="4105" max="4105" width="9" style="13"/>
    <col min="4106" max="4106" width="12.125" style="13" customWidth="1"/>
    <col min="4107" max="4107" width="9" style="13"/>
    <col min="4108" max="4108" width="5.625" style="13" customWidth="1"/>
    <col min="4109" max="4109" width="0.875" style="13" customWidth="1"/>
    <col min="4110" max="4352" width="9" style="13"/>
    <col min="4353" max="4353" width="2.625" style="13" customWidth="1"/>
    <col min="4354" max="4355" width="2.25" style="13" customWidth="1"/>
    <col min="4356" max="4359" width="9" style="13"/>
    <col min="4360" max="4360" width="12.125" style="13" customWidth="1"/>
    <col min="4361" max="4361" width="9" style="13"/>
    <col min="4362" max="4362" width="12.125" style="13" customWidth="1"/>
    <col min="4363" max="4363" width="9" style="13"/>
    <col min="4364" max="4364" width="5.625" style="13" customWidth="1"/>
    <col min="4365" max="4365" width="0.875" style="13" customWidth="1"/>
    <col min="4366" max="4608" width="9" style="13"/>
    <col min="4609" max="4609" width="2.625" style="13" customWidth="1"/>
    <col min="4610" max="4611" width="2.25" style="13" customWidth="1"/>
    <col min="4612" max="4615" width="9" style="13"/>
    <col min="4616" max="4616" width="12.125" style="13" customWidth="1"/>
    <col min="4617" max="4617" width="9" style="13"/>
    <col min="4618" max="4618" width="12.125" style="13" customWidth="1"/>
    <col min="4619" max="4619" width="9" style="13"/>
    <col min="4620" max="4620" width="5.625" style="13" customWidth="1"/>
    <col min="4621" max="4621" width="0.875" style="13" customWidth="1"/>
    <col min="4622" max="4864" width="9" style="13"/>
    <col min="4865" max="4865" width="2.625" style="13" customWidth="1"/>
    <col min="4866" max="4867" width="2.25" style="13" customWidth="1"/>
    <col min="4868" max="4871" width="9" style="13"/>
    <col min="4872" max="4872" width="12.125" style="13" customWidth="1"/>
    <col min="4873" max="4873" width="9" style="13"/>
    <col min="4874" max="4874" width="12.125" style="13" customWidth="1"/>
    <col min="4875" max="4875" width="9" style="13"/>
    <col min="4876" max="4876" width="5.625" style="13" customWidth="1"/>
    <col min="4877" max="4877" width="0.875" style="13" customWidth="1"/>
    <col min="4878" max="5120" width="9" style="13"/>
    <col min="5121" max="5121" width="2.625" style="13" customWidth="1"/>
    <col min="5122" max="5123" width="2.25" style="13" customWidth="1"/>
    <col min="5124" max="5127" width="9" style="13"/>
    <col min="5128" max="5128" width="12.125" style="13" customWidth="1"/>
    <col min="5129" max="5129" width="9" style="13"/>
    <col min="5130" max="5130" width="12.125" style="13" customWidth="1"/>
    <col min="5131" max="5131" width="9" style="13"/>
    <col min="5132" max="5132" width="5.625" style="13" customWidth="1"/>
    <col min="5133" max="5133" width="0.875" style="13" customWidth="1"/>
    <col min="5134" max="5376" width="9" style="13"/>
    <col min="5377" max="5377" width="2.625" style="13" customWidth="1"/>
    <col min="5378" max="5379" width="2.25" style="13" customWidth="1"/>
    <col min="5380" max="5383" width="9" style="13"/>
    <col min="5384" max="5384" width="12.125" style="13" customWidth="1"/>
    <col min="5385" max="5385" width="9" style="13"/>
    <col min="5386" max="5386" width="12.125" style="13" customWidth="1"/>
    <col min="5387" max="5387" width="9" style="13"/>
    <col min="5388" max="5388" width="5.625" style="13" customWidth="1"/>
    <col min="5389" max="5389" width="0.875" style="13" customWidth="1"/>
    <col min="5390" max="5632" width="9" style="13"/>
    <col min="5633" max="5633" width="2.625" style="13" customWidth="1"/>
    <col min="5634" max="5635" width="2.25" style="13" customWidth="1"/>
    <col min="5636" max="5639" width="9" style="13"/>
    <col min="5640" max="5640" width="12.125" style="13" customWidth="1"/>
    <col min="5641" max="5641" width="9" style="13"/>
    <col min="5642" max="5642" width="12.125" style="13" customWidth="1"/>
    <col min="5643" max="5643" width="9" style="13"/>
    <col min="5644" max="5644" width="5.625" style="13" customWidth="1"/>
    <col min="5645" max="5645" width="0.875" style="13" customWidth="1"/>
    <col min="5646" max="5888" width="9" style="13"/>
    <col min="5889" max="5889" width="2.625" style="13" customWidth="1"/>
    <col min="5890" max="5891" width="2.25" style="13" customWidth="1"/>
    <col min="5892" max="5895" width="9" style="13"/>
    <col min="5896" max="5896" width="12.125" style="13" customWidth="1"/>
    <col min="5897" max="5897" width="9" style="13"/>
    <col min="5898" max="5898" width="12.125" style="13" customWidth="1"/>
    <col min="5899" max="5899" width="9" style="13"/>
    <col min="5900" max="5900" width="5.625" style="13" customWidth="1"/>
    <col min="5901" max="5901" width="0.875" style="13" customWidth="1"/>
    <col min="5902" max="6144" width="9" style="13"/>
    <col min="6145" max="6145" width="2.625" style="13" customWidth="1"/>
    <col min="6146" max="6147" width="2.25" style="13" customWidth="1"/>
    <col min="6148" max="6151" width="9" style="13"/>
    <col min="6152" max="6152" width="12.125" style="13" customWidth="1"/>
    <col min="6153" max="6153" width="9" style="13"/>
    <col min="6154" max="6154" width="12.125" style="13" customWidth="1"/>
    <col min="6155" max="6155" width="9" style="13"/>
    <col min="6156" max="6156" width="5.625" style="13" customWidth="1"/>
    <col min="6157" max="6157" width="0.875" style="13" customWidth="1"/>
    <col min="6158" max="6400" width="9" style="13"/>
    <col min="6401" max="6401" width="2.625" style="13" customWidth="1"/>
    <col min="6402" max="6403" width="2.25" style="13" customWidth="1"/>
    <col min="6404" max="6407" width="9" style="13"/>
    <col min="6408" max="6408" width="12.125" style="13" customWidth="1"/>
    <col min="6409" max="6409" width="9" style="13"/>
    <col min="6410" max="6410" width="12.125" style="13" customWidth="1"/>
    <col min="6411" max="6411" width="9" style="13"/>
    <col min="6412" max="6412" width="5.625" style="13" customWidth="1"/>
    <col min="6413" max="6413" width="0.875" style="13" customWidth="1"/>
    <col min="6414" max="6656" width="9" style="13"/>
    <col min="6657" max="6657" width="2.625" style="13" customWidth="1"/>
    <col min="6658" max="6659" width="2.25" style="13" customWidth="1"/>
    <col min="6660" max="6663" width="9" style="13"/>
    <col min="6664" max="6664" width="12.125" style="13" customWidth="1"/>
    <col min="6665" max="6665" width="9" style="13"/>
    <col min="6666" max="6666" width="12.125" style="13" customWidth="1"/>
    <col min="6667" max="6667" width="9" style="13"/>
    <col min="6668" max="6668" width="5.625" style="13" customWidth="1"/>
    <col min="6669" max="6669" width="0.875" style="13" customWidth="1"/>
    <col min="6670" max="6912" width="9" style="13"/>
    <col min="6913" max="6913" width="2.625" style="13" customWidth="1"/>
    <col min="6914" max="6915" width="2.25" style="13" customWidth="1"/>
    <col min="6916" max="6919" width="9" style="13"/>
    <col min="6920" max="6920" width="12.125" style="13" customWidth="1"/>
    <col min="6921" max="6921" width="9" style="13"/>
    <col min="6922" max="6922" width="12.125" style="13" customWidth="1"/>
    <col min="6923" max="6923" width="9" style="13"/>
    <col min="6924" max="6924" width="5.625" style="13" customWidth="1"/>
    <col min="6925" max="6925" width="0.875" style="13" customWidth="1"/>
    <col min="6926" max="7168" width="9" style="13"/>
    <col min="7169" max="7169" width="2.625" style="13" customWidth="1"/>
    <col min="7170" max="7171" width="2.25" style="13" customWidth="1"/>
    <col min="7172" max="7175" width="9" style="13"/>
    <col min="7176" max="7176" width="12.125" style="13" customWidth="1"/>
    <col min="7177" max="7177" width="9" style="13"/>
    <col min="7178" max="7178" width="12.125" style="13" customWidth="1"/>
    <col min="7179" max="7179" width="9" style="13"/>
    <col min="7180" max="7180" width="5.625" style="13" customWidth="1"/>
    <col min="7181" max="7181" width="0.875" style="13" customWidth="1"/>
    <col min="7182" max="7424" width="9" style="13"/>
    <col min="7425" max="7425" width="2.625" style="13" customWidth="1"/>
    <col min="7426" max="7427" width="2.25" style="13" customWidth="1"/>
    <col min="7428" max="7431" width="9" style="13"/>
    <col min="7432" max="7432" width="12.125" style="13" customWidth="1"/>
    <col min="7433" max="7433" width="9" style="13"/>
    <col min="7434" max="7434" width="12.125" style="13" customWidth="1"/>
    <col min="7435" max="7435" width="9" style="13"/>
    <col min="7436" max="7436" width="5.625" style="13" customWidth="1"/>
    <col min="7437" max="7437" width="0.875" style="13" customWidth="1"/>
    <col min="7438" max="7680" width="9" style="13"/>
    <col min="7681" max="7681" width="2.625" style="13" customWidth="1"/>
    <col min="7682" max="7683" width="2.25" style="13" customWidth="1"/>
    <col min="7684" max="7687" width="9" style="13"/>
    <col min="7688" max="7688" width="12.125" style="13" customWidth="1"/>
    <col min="7689" max="7689" width="9" style="13"/>
    <col min="7690" max="7690" width="12.125" style="13" customWidth="1"/>
    <col min="7691" max="7691" width="9" style="13"/>
    <col min="7692" max="7692" width="5.625" style="13" customWidth="1"/>
    <col min="7693" max="7693" width="0.875" style="13" customWidth="1"/>
    <col min="7694" max="7936" width="9" style="13"/>
    <col min="7937" max="7937" width="2.625" style="13" customWidth="1"/>
    <col min="7938" max="7939" width="2.25" style="13" customWidth="1"/>
    <col min="7940" max="7943" width="9" style="13"/>
    <col min="7944" max="7944" width="12.125" style="13" customWidth="1"/>
    <col min="7945" max="7945" width="9" style="13"/>
    <col min="7946" max="7946" width="12.125" style="13" customWidth="1"/>
    <col min="7947" max="7947" width="9" style="13"/>
    <col min="7948" max="7948" width="5.625" style="13" customWidth="1"/>
    <col min="7949" max="7949" width="0.875" style="13" customWidth="1"/>
    <col min="7950" max="8192" width="9" style="13"/>
    <col min="8193" max="8193" width="2.625" style="13" customWidth="1"/>
    <col min="8194" max="8195" width="2.25" style="13" customWidth="1"/>
    <col min="8196" max="8199" width="9" style="13"/>
    <col min="8200" max="8200" width="12.125" style="13" customWidth="1"/>
    <col min="8201" max="8201" width="9" style="13"/>
    <col min="8202" max="8202" width="12.125" style="13" customWidth="1"/>
    <col min="8203" max="8203" width="9" style="13"/>
    <col min="8204" max="8204" width="5.625" style="13" customWidth="1"/>
    <col min="8205" max="8205" width="0.875" style="13" customWidth="1"/>
    <col min="8206" max="8448" width="9" style="13"/>
    <col min="8449" max="8449" width="2.625" style="13" customWidth="1"/>
    <col min="8450" max="8451" width="2.25" style="13" customWidth="1"/>
    <col min="8452" max="8455" width="9" style="13"/>
    <col min="8456" max="8456" width="12.125" style="13" customWidth="1"/>
    <col min="8457" max="8457" width="9" style="13"/>
    <col min="8458" max="8458" width="12.125" style="13" customWidth="1"/>
    <col min="8459" max="8459" width="9" style="13"/>
    <col min="8460" max="8460" width="5.625" style="13" customWidth="1"/>
    <col min="8461" max="8461" width="0.875" style="13" customWidth="1"/>
    <col min="8462" max="8704" width="9" style="13"/>
    <col min="8705" max="8705" width="2.625" style="13" customWidth="1"/>
    <col min="8706" max="8707" width="2.25" style="13" customWidth="1"/>
    <col min="8708" max="8711" width="9" style="13"/>
    <col min="8712" max="8712" width="12.125" style="13" customWidth="1"/>
    <col min="8713" max="8713" width="9" style="13"/>
    <col min="8714" max="8714" width="12.125" style="13" customWidth="1"/>
    <col min="8715" max="8715" width="9" style="13"/>
    <col min="8716" max="8716" width="5.625" style="13" customWidth="1"/>
    <col min="8717" max="8717" width="0.875" style="13" customWidth="1"/>
    <col min="8718" max="8960" width="9" style="13"/>
    <col min="8961" max="8961" width="2.625" style="13" customWidth="1"/>
    <col min="8962" max="8963" width="2.25" style="13" customWidth="1"/>
    <col min="8964" max="8967" width="9" style="13"/>
    <col min="8968" max="8968" width="12.125" style="13" customWidth="1"/>
    <col min="8969" max="8969" width="9" style="13"/>
    <col min="8970" max="8970" width="12.125" style="13" customWidth="1"/>
    <col min="8971" max="8971" width="9" style="13"/>
    <col min="8972" max="8972" width="5.625" style="13" customWidth="1"/>
    <col min="8973" max="8973" width="0.875" style="13" customWidth="1"/>
    <col min="8974" max="9216" width="9" style="13"/>
    <col min="9217" max="9217" width="2.625" style="13" customWidth="1"/>
    <col min="9218" max="9219" width="2.25" style="13" customWidth="1"/>
    <col min="9220" max="9223" width="9" style="13"/>
    <col min="9224" max="9224" width="12.125" style="13" customWidth="1"/>
    <col min="9225" max="9225" width="9" style="13"/>
    <col min="9226" max="9226" width="12.125" style="13" customWidth="1"/>
    <col min="9227" max="9227" width="9" style="13"/>
    <col min="9228" max="9228" width="5.625" style="13" customWidth="1"/>
    <col min="9229" max="9229" width="0.875" style="13" customWidth="1"/>
    <col min="9230" max="9472" width="9" style="13"/>
    <col min="9473" max="9473" width="2.625" style="13" customWidth="1"/>
    <col min="9474" max="9475" width="2.25" style="13" customWidth="1"/>
    <col min="9476" max="9479" width="9" style="13"/>
    <col min="9480" max="9480" width="12.125" style="13" customWidth="1"/>
    <col min="9481" max="9481" width="9" style="13"/>
    <col min="9482" max="9482" width="12.125" style="13" customWidth="1"/>
    <col min="9483" max="9483" width="9" style="13"/>
    <col min="9484" max="9484" width="5.625" style="13" customWidth="1"/>
    <col min="9485" max="9485" width="0.875" style="13" customWidth="1"/>
    <col min="9486" max="9728" width="9" style="13"/>
    <col min="9729" max="9729" width="2.625" style="13" customWidth="1"/>
    <col min="9730" max="9731" width="2.25" style="13" customWidth="1"/>
    <col min="9732" max="9735" width="9" style="13"/>
    <col min="9736" max="9736" width="12.125" style="13" customWidth="1"/>
    <col min="9737" max="9737" width="9" style="13"/>
    <col min="9738" max="9738" width="12.125" style="13" customWidth="1"/>
    <col min="9739" max="9739" width="9" style="13"/>
    <col min="9740" max="9740" width="5.625" style="13" customWidth="1"/>
    <col min="9741" max="9741" width="0.875" style="13" customWidth="1"/>
    <col min="9742" max="9984" width="9" style="13"/>
    <col min="9985" max="9985" width="2.625" style="13" customWidth="1"/>
    <col min="9986" max="9987" width="2.25" style="13" customWidth="1"/>
    <col min="9988" max="9991" width="9" style="13"/>
    <col min="9992" max="9992" width="12.125" style="13" customWidth="1"/>
    <col min="9993" max="9993" width="9" style="13"/>
    <col min="9994" max="9994" width="12.125" style="13" customWidth="1"/>
    <col min="9995" max="9995" width="9" style="13"/>
    <col min="9996" max="9996" width="5.625" style="13" customWidth="1"/>
    <col min="9997" max="9997" width="0.875" style="13" customWidth="1"/>
    <col min="9998" max="10240" width="9" style="13"/>
    <col min="10241" max="10241" width="2.625" style="13" customWidth="1"/>
    <col min="10242" max="10243" width="2.25" style="13" customWidth="1"/>
    <col min="10244" max="10247" width="9" style="13"/>
    <col min="10248" max="10248" width="12.125" style="13" customWidth="1"/>
    <col min="10249" max="10249" width="9" style="13"/>
    <col min="10250" max="10250" width="12.125" style="13" customWidth="1"/>
    <col min="10251" max="10251" width="9" style="13"/>
    <col min="10252" max="10252" width="5.625" style="13" customWidth="1"/>
    <col min="10253" max="10253" width="0.875" style="13" customWidth="1"/>
    <col min="10254" max="10496" width="9" style="13"/>
    <col min="10497" max="10497" width="2.625" style="13" customWidth="1"/>
    <col min="10498" max="10499" width="2.25" style="13" customWidth="1"/>
    <col min="10500" max="10503" width="9" style="13"/>
    <col min="10504" max="10504" width="12.125" style="13" customWidth="1"/>
    <col min="10505" max="10505" width="9" style="13"/>
    <col min="10506" max="10506" width="12.125" style="13" customWidth="1"/>
    <col min="10507" max="10507" width="9" style="13"/>
    <col min="10508" max="10508" width="5.625" style="13" customWidth="1"/>
    <col min="10509" max="10509" width="0.875" style="13" customWidth="1"/>
    <col min="10510" max="10752" width="9" style="13"/>
    <col min="10753" max="10753" width="2.625" style="13" customWidth="1"/>
    <col min="10754" max="10755" width="2.25" style="13" customWidth="1"/>
    <col min="10756" max="10759" width="9" style="13"/>
    <col min="10760" max="10760" width="12.125" style="13" customWidth="1"/>
    <col min="10761" max="10761" width="9" style="13"/>
    <col min="10762" max="10762" width="12.125" style="13" customWidth="1"/>
    <col min="10763" max="10763" width="9" style="13"/>
    <col min="10764" max="10764" width="5.625" style="13" customWidth="1"/>
    <col min="10765" max="10765" width="0.875" style="13" customWidth="1"/>
    <col min="10766" max="11008" width="9" style="13"/>
    <col min="11009" max="11009" width="2.625" style="13" customWidth="1"/>
    <col min="11010" max="11011" width="2.25" style="13" customWidth="1"/>
    <col min="11012" max="11015" width="9" style="13"/>
    <col min="11016" max="11016" width="12.125" style="13" customWidth="1"/>
    <col min="11017" max="11017" width="9" style="13"/>
    <col min="11018" max="11018" width="12.125" style="13" customWidth="1"/>
    <col min="11019" max="11019" width="9" style="13"/>
    <col min="11020" max="11020" width="5.625" style="13" customWidth="1"/>
    <col min="11021" max="11021" width="0.875" style="13" customWidth="1"/>
    <col min="11022" max="11264" width="9" style="13"/>
    <col min="11265" max="11265" width="2.625" style="13" customWidth="1"/>
    <col min="11266" max="11267" width="2.25" style="13" customWidth="1"/>
    <col min="11268" max="11271" width="9" style="13"/>
    <col min="11272" max="11272" width="12.125" style="13" customWidth="1"/>
    <col min="11273" max="11273" width="9" style="13"/>
    <col min="11274" max="11274" width="12.125" style="13" customWidth="1"/>
    <col min="11275" max="11275" width="9" style="13"/>
    <col min="11276" max="11276" width="5.625" style="13" customWidth="1"/>
    <col min="11277" max="11277" width="0.875" style="13" customWidth="1"/>
    <col min="11278" max="11520" width="9" style="13"/>
    <col min="11521" max="11521" width="2.625" style="13" customWidth="1"/>
    <col min="11522" max="11523" width="2.25" style="13" customWidth="1"/>
    <col min="11524" max="11527" width="9" style="13"/>
    <col min="11528" max="11528" width="12.125" style="13" customWidth="1"/>
    <col min="11529" max="11529" width="9" style="13"/>
    <col min="11530" max="11530" width="12.125" style="13" customWidth="1"/>
    <col min="11531" max="11531" width="9" style="13"/>
    <col min="11532" max="11532" width="5.625" style="13" customWidth="1"/>
    <col min="11533" max="11533" width="0.875" style="13" customWidth="1"/>
    <col min="11534" max="11776" width="9" style="13"/>
    <col min="11777" max="11777" width="2.625" style="13" customWidth="1"/>
    <col min="11778" max="11779" width="2.25" style="13" customWidth="1"/>
    <col min="11780" max="11783" width="9" style="13"/>
    <col min="11784" max="11784" width="12.125" style="13" customWidth="1"/>
    <col min="11785" max="11785" width="9" style="13"/>
    <col min="11786" max="11786" width="12.125" style="13" customWidth="1"/>
    <col min="11787" max="11787" width="9" style="13"/>
    <col min="11788" max="11788" width="5.625" style="13" customWidth="1"/>
    <col min="11789" max="11789" width="0.875" style="13" customWidth="1"/>
    <col min="11790" max="12032" width="9" style="13"/>
    <col min="12033" max="12033" width="2.625" style="13" customWidth="1"/>
    <col min="12034" max="12035" width="2.25" style="13" customWidth="1"/>
    <col min="12036" max="12039" width="9" style="13"/>
    <col min="12040" max="12040" width="12.125" style="13" customWidth="1"/>
    <col min="12041" max="12041" width="9" style="13"/>
    <col min="12042" max="12042" width="12.125" style="13" customWidth="1"/>
    <col min="12043" max="12043" width="9" style="13"/>
    <col min="12044" max="12044" width="5.625" style="13" customWidth="1"/>
    <col min="12045" max="12045" width="0.875" style="13" customWidth="1"/>
    <col min="12046" max="12288" width="9" style="13"/>
    <col min="12289" max="12289" width="2.625" style="13" customWidth="1"/>
    <col min="12290" max="12291" width="2.25" style="13" customWidth="1"/>
    <col min="12292" max="12295" width="9" style="13"/>
    <col min="12296" max="12296" width="12.125" style="13" customWidth="1"/>
    <col min="12297" max="12297" width="9" style="13"/>
    <col min="12298" max="12298" width="12.125" style="13" customWidth="1"/>
    <col min="12299" max="12299" width="9" style="13"/>
    <col min="12300" max="12300" width="5.625" style="13" customWidth="1"/>
    <col min="12301" max="12301" width="0.875" style="13" customWidth="1"/>
    <col min="12302" max="12544" width="9" style="13"/>
    <col min="12545" max="12545" width="2.625" style="13" customWidth="1"/>
    <col min="12546" max="12547" width="2.25" style="13" customWidth="1"/>
    <col min="12548" max="12551" width="9" style="13"/>
    <col min="12552" max="12552" width="12.125" style="13" customWidth="1"/>
    <col min="12553" max="12553" width="9" style="13"/>
    <col min="12554" max="12554" width="12.125" style="13" customWidth="1"/>
    <col min="12555" max="12555" width="9" style="13"/>
    <col min="12556" max="12556" width="5.625" style="13" customWidth="1"/>
    <col min="12557" max="12557" width="0.875" style="13" customWidth="1"/>
    <col min="12558" max="12800" width="9" style="13"/>
    <col min="12801" max="12801" width="2.625" style="13" customWidth="1"/>
    <col min="12802" max="12803" width="2.25" style="13" customWidth="1"/>
    <col min="12804" max="12807" width="9" style="13"/>
    <col min="12808" max="12808" width="12.125" style="13" customWidth="1"/>
    <col min="12809" max="12809" width="9" style="13"/>
    <col min="12810" max="12810" width="12.125" style="13" customWidth="1"/>
    <col min="12811" max="12811" width="9" style="13"/>
    <col min="12812" max="12812" width="5.625" style="13" customWidth="1"/>
    <col min="12813" max="12813" width="0.875" style="13" customWidth="1"/>
    <col min="12814" max="13056" width="9" style="13"/>
    <col min="13057" max="13057" width="2.625" style="13" customWidth="1"/>
    <col min="13058" max="13059" width="2.25" style="13" customWidth="1"/>
    <col min="13060" max="13063" width="9" style="13"/>
    <col min="13064" max="13064" width="12.125" style="13" customWidth="1"/>
    <col min="13065" max="13065" width="9" style="13"/>
    <col min="13066" max="13066" width="12.125" style="13" customWidth="1"/>
    <col min="13067" max="13067" width="9" style="13"/>
    <col min="13068" max="13068" width="5.625" style="13" customWidth="1"/>
    <col min="13069" max="13069" width="0.875" style="13" customWidth="1"/>
    <col min="13070" max="13312" width="9" style="13"/>
    <col min="13313" max="13313" width="2.625" style="13" customWidth="1"/>
    <col min="13314" max="13315" width="2.25" style="13" customWidth="1"/>
    <col min="13316" max="13319" width="9" style="13"/>
    <col min="13320" max="13320" width="12.125" style="13" customWidth="1"/>
    <col min="13321" max="13321" width="9" style="13"/>
    <col min="13322" max="13322" width="12.125" style="13" customWidth="1"/>
    <col min="13323" max="13323" width="9" style="13"/>
    <col min="13324" max="13324" width="5.625" style="13" customWidth="1"/>
    <col min="13325" max="13325" width="0.875" style="13" customWidth="1"/>
    <col min="13326" max="13568" width="9" style="13"/>
    <col min="13569" max="13569" width="2.625" style="13" customWidth="1"/>
    <col min="13570" max="13571" width="2.25" style="13" customWidth="1"/>
    <col min="13572" max="13575" width="9" style="13"/>
    <col min="13576" max="13576" width="12.125" style="13" customWidth="1"/>
    <col min="13577" max="13577" width="9" style="13"/>
    <col min="13578" max="13578" width="12.125" style="13" customWidth="1"/>
    <col min="13579" max="13579" width="9" style="13"/>
    <col min="13580" max="13580" width="5.625" style="13" customWidth="1"/>
    <col min="13581" max="13581" width="0.875" style="13" customWidth="1"/>
    <col min="13582" max="13824" width="9" style="13"/>
    <col min="13825" max="13825" width="2.625" style="13" customWidth="1"/>
    <col min="13826" max="13827" width="2.25" style="13" customWidth="1"/>
    <col min="13828" max="13831" width="9" style="13"/>
    <col min="13832" max="13832" width="12.125" style="13" customWidth="1"/>
    <col min="13833" max="13833" width="9" style="13"/>
    <col min="13834" max="13834" width="12.125" style="13" customWidth="1"/>
    <col min="13835" max="13835" width="9" style="13"/>
    <col min="13836" max="13836" width="5.625" style="13" customWidth="1"/>
    <col min="13837" max="13837" width="0.875" style="13" customWidth="1"/>
    <col min="13838" max="14080" width="9" style="13"/>
    <col min="14081" max="14081" width="2.625" style="13" customWidth="1"/>
    <col min="14082" max="14083" width="2.25" style="13" customWidth="1"/>
    <col min="14084" max="14087" width="9" style="13"/>
    <col min="14088" max="14088" width="12.125" style="13" customWidth="1"/>
    <col min="14089" max="14089" width="9" style="13"/>
    <col min="14090" max="14090" width="12.125" style="13" customWidth="1"/>
    <col min="14091" max="14091" width="9" style="13"/>
    <col min="14092" max="14092" width="5.625" style="13" customWidth="1"/>
    <col min="14093" max="14093" width="0.875" style="13" customWidth="1"/>
    <col min="14094" max="14336" width="9" style="13"/>
    <col min="14337" max="14337" width="2.625" style="13" customWidth="1"/>
    <col min="14338" max="14339" width="2.25" style="13" customWidth="1"/>
    <col min="14340" max="14343" width="9" style="13"/>
    <col min="14344" max="14344" width="12.125" style="13" customWidth="1"/>
    <col min="14345" max="14345" width="9" style="13"/>
    <col min="14346" max="14346" width="12.125" style="13" customWidth="1"/>
    <col min="14347" max="14347" width="9" style="13"/>
    <col min="14348" max="14348" width="5.625" style="13" customWidth="1"/>
    <col min="14349" max="14349" width="0.875" style="13" customWidth="1"/>
    <col min="14350" max="14592" width="9" style="13"/>
    <col min="14593" max="14593" width="2.625" style="13" customWidth="1"/>
    <col min="14594" max="14595" width="2.25" style="13" customWidth="1"/>
    <col min="14596" max="14599" width="9" style="13"/>
    <col min="14600" max="14600" width="12.125" style="13" customWidth="1"/>
    <col min="14601" max="14601" width="9" style="13"/>
    <col min="14602" max="14602" width="12.125" style="13" customWidth="1"/>
    <col min="14603" max="14603" width="9" style="13"/>
    <col min="14604" max="14604" width="5.625" style="13" customWidth="1"/>
    <col min="14605" max="14605" width="0.875" style="13" customWidth="1"/>
    <col min="14606" max="14848" width="9" style="13"/>
    <col min="14849" max="14849" width="2.625" style="13" customWidth="1"/>
    <col min="14850" max="14851" width="2.25" style="13" customWidth="1"/>
    <col min="14852" max="14855" width="9" style="13"/>
    <col min="14856" max="14856" width="12.125" style="13" customWidth="1"/>
    <col min="14857" max="14857" width="9" style="13"/>
    <col min="14858" max="14858" width="12.125" style="13" customWidth="1"/>
    <col min="14859" max="14859" width="9" style="13"/>
    <col min="14860" max="14860" width="5.625" style="13" customWidth="1"/>
    <col min="14861" max="14861" width="0.875" style="13" customWidth="1"/>
    <col min="14862" max="15104" width="9" style="13"/>
    <col min="15105" max="15105" width="2.625" style="13" customWidth="1"/>
    <col min="15106" max="15107" width="2.25" style="13" customWidth="1"/>
    <col min="15108" max="15111" width="9" style="13"/>
    <col min="15112" max="15112" width="12.125" style="13" customWidth="1"/>
    <col min="15113" max="15113" width="9" style="13"/>
    <col min="15114" max="15114" width="12.125" style="13" customWidth="1"/>
    <col min="15115" max="15115" width="9" style="13"/>
    <col min="15116" max="15116" width="5.625" style="13" customWidth="1"/>
    <col min="15117" max="15117" width="0.875" style="13" customWidth="1"/>
    <col min="15118" max="15360" width="9" style="13"/>
    <col min="15361" max="15361" width="2.625" style="13" customWidth="1"/>
    <col min="15362" max="15363" width="2.25" style="13" customWidth="1"/>
    <col min="15364" max="15367" width="9" style="13"/>
    <col min="15368" max="15368" width="12.125" style="13" customWidth="1"/>
    <col min="15369" max="15369" width="9" style="13"/>
    <col min="15370" max="15370" width="12.125" style="13" customWidth="1"/>
    <col min="15371" max="15371" width="9" style="13"/>
    <col min="15372" max="15372" width="5.625" style="13" customWidth="1"/>
    <col min="15373" max="15373" width="0.875" style="13" customWidth="1"/>
    <col min="15374" max="15616" width="9" style="13"/>
    <col min="15617" max="15617" width="2.625" style="13" customWidth="1"/>
    <col min="15618" max="15619" width="2.25" style="13" customWidth="1"/>
    <col min="15620" max="15623" width="9" style="13"/>
    <col min="15624" max="15624" width="12.125" style="13" customWidth="1"/>
    <col min="15625" max="15625" width="9" style="13"/>
    <col min="15626" max="15626" width="12.125" style="13" customWidth="1"/>
    <col min="15627" max="15627" width="9" style="13"/>
    <col min="15628" max="15628" width="5.625" style="13" customWidth="1"/>
    <col min="15629" max="15629" width="0.875" style="13" customWidth="1"/>
    <col min="15630" max="15872" width="9" style="13"/>
    <col min="15873" max="15873" width="2.625" style="13" customWidth="1"/>
    <col min="15874" max="15875" width="2.25" style="13" customWidth="1"/>
    <col min="15876" max="15879" width="9" style="13"/>
    <col min="15880" max="15880" width="12.125" style="13" customWidth="1"/>
    <col min="15881" max="15881" width="9" style="13"/>
    <col min="15882" max="15882" width="12.125" style="13" customWidth="1"/>
    <col min="15883" max="15883" width="9" style="13"/>
    <col min="15884" max="15884" width="5.625" style="13" customWidth="1"/>
    <col min="15885" max="15885" width="0.875" style="13" customWidth="1"/>
    <col min="15886" max="16128" width="9" style="13"/>
    <col min="16129" max="16129" width="2.625" style="13" customWidth="1"/>
    <col min="16130" max="16131" width="2.25" style="13" customWidth="1"/>
    <col min="16132" max="16135" width="9" style="13"/>
    <col min="16136" max="16136" width="12.125" style="13" customWidth="1"/>
    <col min="16137" max="16137" width="9" style="13"/>
    <col min="16138" max="16138" width="12.125" style="13" customWidth="1"/>
    <col min="16139" max="16139" width="9" style="13"/>
    <col min="16140" max="16140" width="5.625" style="13" customWidth="1"/>
    <col min="16141" max="16141" width="0.875" style="13" customWidth="1"/>
    <col min="16142" max="16384" width="9" style="13"/>
  </cols>
  <sheetData>
    <row r="1" spans="1:13" ht="14.25" x14ac:dyDescent="0.15">
      <c r="A1" s="1052" t="s">
        <v>295</v>
      </c>
      <c r="B1" s="1052"/>
      <c r="C1" s="1052"/>
      <c r="D1" s="1052"/>
      <c r="E1" s="1052"/>
    </row>
    <row r="3" spans="1:13" ht="27.75" customHeight="1" x14ac:dyDescent="0.15">
      <c r="A3" s="1053" t="s">
        <v>95</v>
      </c>
      <c r="B3" s="1053"/>
      <c r="C3" s="1053"/>
      <c r="D3" s="1053"/>
      <c r="E3" s="1053"/>
      <c r="F3" s="1053"/>
      <c r="G3" s="1053"/>
      <c r="H3" s="1053"/>
      <c r="I3" s="1053"/>
      <c r="J3" s="1053"/>
      <c r="K3" s="1053"/>
      <c r="L3" s="1053"/>
      <c r="M3" s="1053"/>
    </row>
    <row r="5" spans="1:13" x14ac:dyDescent="0.15">
      <c r="B5" s="1054" t="s">
        <v>96</v>
      </c>
      <c r="C5" s="1055"/>
      <c r="D5" s="1055"/>
      <c r="E5" s="1055"/>
      <c r="F5" s="1055"/>
      <c r="G5" s="1055"/>
      <c r="H5" s="1055"/>
      <c r="I5" s="1055"/>
      <c r="J5" s="1055"/>
      <c r="K5" s="1055"/>
      <c r="L5" s="1056"/>
    </row>
    <row r="6" spans="1:13" x14ac:dyDescent="0.15">
      <c r="B6" s="1057"/>
      <c r="C6" s="1058"/>
      <c r="D6" s="1058"/>
      <c r="E6" s="1058"/>
      <c r="F6" s="1058"/>
      <c r="G6" s="1058"/>
      <c r="H6" s="1058"/>
      <c r="I6" s="1058"/>
      <c r="J6" s="1058"/>
      <c r="K6" s="1058"/>
      <c r="L6" s="1059"/>
    </row>
    <row r="7" spans="1:13" x14ac:dyDescent="0.15">
      <c r="B7" s="1057"/>
      <c r="C7" s="1058"/>
      <c r="D7" s="1058"/>
      <c r="E7" s="1058"/>
      <c r="F7" s="1058"/>
      <c r="G7" s="1058"/>
      <c r="H7" s="1058"/>
      <c r="I7" s="1058"/>
      <c r="J7" s="1058"/>
      <c r="K7" s="1058"/>
      <c r="L7" s="1059"/>
    </row>
    <row r="8" spans="1:13" x14ac:dyDescent="0.15">
      <c r="B8" s="1057"/>
      <c r="C8" s="1058"/>
      <c r="D8" s="1058"/>
      <c r="E8" s="1058"/>
      <c r="F8" s="1058"/>
      <c r="G8" s="1058"/>
      <c r="H8" s="1058"/>
      <c r="I8" s="1058"/>
      <c r="J8" s="1058"/>
      <c r="K8" s="1058"/>
      <c r="L8" s="1059"/>
    </row>
    <row r="9" spans="1:13" x14ac:dyDescent="0.15">
      <c r="B9" s="14"/>
      <c r="C9" s="15"/>
      <c r="D9" s="15"/>
      <c r="E9" s="15"/>
      <c r="F9" s="15"/>
      <c r="G9" s="15"/>
      <c r="H9" s="15"/>
      <c r="I9" s="15"/>
      <c r="J9" s="15"/>
      <c r="K9" s="15"/>
      <c r="L9" s="16"/>
    </row>
    <row r="10" spans="1:13" ht="16.5" customHeight="1" x14ac:dyDescent="0.15">
      <c r="B10" s="1060" t="s">
        <v>97</v>
      </c>
      <c r="C10" s="1044"/>
      <c r="D10" s="1044"/>
      <c r="E10" s="1044"/>
      <c r="F10" s="15"/>
      <c r="G10" s="15"/>
      <c r="H10" s="15"/>
      <c r="I10" s="15"/>
      <c r="J10" s="15"/>
      <c r="K10" s="15"/>
      <c r="L10" s="16"/>
    </row>
    <row r="11" spans="1:13" ht="16.5" customHeight="1" x14ac:dyDescent="0.15">
      <c r="B11" s="14"/>
      <c r="C11" s="15"/>
      <c r="D11" s="15"/>
      <c r="E11" s="15"/>
      <c r="F11" s="15"/>
      <c r="G11" s="15"/>
      <c r="H11" s="15"/>
      <c r="I11" s="1061" t="s">
        <v>98</v>
      </c>
      <c r="J11" s="1061"/>
      <c r="K11" s="1061"/>
      <c r="L11" s="16"/>
    </row>
    <row r="12" spans="1:13" ht="16.5" customHeight="1" x14ac:dyDescent="0.15">
      <c r="B12" s="14"/>
      <c r="C12" s="15"/>
      <c r="D12" s="15"/>
      <c r="E12" s="15"/>
      <c r="F12" s="15"/>
      <c r="G12" s="15"/>
      <c r="H12" s="15"/>
      <c r="I12" s="15"/>
      <c r="J12" s="15"/>
      <c r="K12" s="15"/>
      <c r="L12" s="16"/>
    </row>
    <row r="13" spans="1:13" ht="16.5" customHeight="1" x14ac:dyDescent="0.15">
      <c r="B13" s="14"/>
      <c r="C13" s="15"/>
      <c r="D13" s="15"/>
      <c r="E13" s="15"/>
      <c r="F13" s="1062" t="s">
        <v>99</v>
      </c>
      <c r="G13" s="1044" t="s">
        <v>82</v>
      </c>
      <c r="H13" s="1044"/>
      <c r="I13" s="1045"/>
      <c r="J13" s="1045"/>
      <c r="K13" s="1045"/>
      <c r="L13" s="1046"/>
    </row>
    <row r="14" spans="1:13" ht="16.5" customHeight="1" x14ac:dyDescent="0.15">
      <c r="B14" s="14"/>
      <c r="C14" s="15"/>
      <c r="D14" s="15"/>
      <c r="E14" s="15"/>
      <c r="F14" s="1062"/>
      <c r="G14" s="1044"/>
      <c r="H14" s="1044"/>
      <c r="I14" s="1045"/>
      <c r="J14" s="1045"/>
      <c r="K14" s="1045"/>
      <c r="L14" s="1046"/>
    </row>
    <row r="15" spans="1:13" ht="16.5" customHeight="1" x14ac:dyDescent="0.15">
      <c r="B15" s="14"/>
      <c r="C15" s="15"/>
      <c r="D15" s="15"/>
      <c r="E15" s="15"/>
      <c r="F15" s="1062"/>
      <c r="G15" s="1044" t="s">
        <v>100</v>
      </c>
      <c r="H15" s="1044"/>
      <c r="I15" s="1047"/>
      <c r="J15" s="1047"/>
      <c r="K15" s="1047"/>
      <c r="L15" s="1048"/>
    </row>
    <row r="16" spans="1:13" ht="16.5" customHeight="1" x14ac:dyDescent="0.15">
      <c r="B16" s="14"/>
      <c r="C16" s="15"/>
      <c r="D16" s="15"/>
      <c r="E16" s="15"/>
      <c r="F16" s="1062"/>
      <c r="G16" s="1044"/>
      <c r="H16" s="1044"/>
      <c r="I16" s="1047"/>
      <c r="J16" s="1047"/>
      <c r="K16" s="1047"/>
      <c r="L16" s="1048"/>
    </row>
    <row r="17" spans="1:12" ht="16.5" customHeight="1" x14ac:dyDescent="0.15">
      <c r="B17" s="14"/>
      <c r="C17" s="15"/>
      <c r="D17" s="15"/>
      <c r="E17" s="15"/>
      <c r="F17" s="1062"/>
      <c r="G17" s="1044" t="s">
        <v>399</v>
      </c>
      <c r="H17" s="1044"/>
      <c r="I17" s="1047"/>
      <c r="J17" s="1047"/>
      <c r="K17" s="1047"/>
      <c r="L17" s="1048"/>
    </row>
    <row r="18" spans="1:12" ht="16.5" customHeight="1" x14ac:dyDescent="0.15">
      <c r="B18" s="14"/>
      <c r="C18" s="15"/>
      <c r="D18" s="15"/>
      <c r="E18" s="15"/>
      <c r="F18" s="1062"/>
      <c r="G18" s="1044"/>
      <c r="H18" s="1044"/>
      <c r="I18" s="1047"/>
      <c r="J18" s="1047"/>
      <c r="K18" s="1047"/>
      <c r="L18" s="1048"/>
    </row>
    <row r="19" spans="1:12" x14ac:dyDescent="0.15">
      <c r="B19" s="14"/>
      <c r="C19" s="15"/>
      <c r="D19" s="15"/>
      <c r="E19" s="15"/>
      <c r="F19" s="15"/>
      <c r="G19" s="15"/>
      <c r="H19" s="15"/>
      <c r="I19" s="15"/>
      <c r="J19" s="15"/>
      <c r="K19" s="15"/>
      <c r="L19" s="16"/>
    </row>
    <row r="20" spans="1:12" x14ac:dyDescent="0.15">
      <c r="B20" s="17"/>
      <c r="C20" s="18"/>
      <c r="D20" s="18"/>
      <c r="E20" s="18"/>
      <c r="F20" s="18"/>
      <c r="G20" s="18"/>
      <c r="H20" s="18"/>
      <c r="I20" s="18"/>
      <c r="J20" s="18"/>
      <c r="K20" s="18"/>
      <c r="L20" s="19"/>
    </row>
    <row r="21" spans="1:12" x14ac:dyDescent="0.15">
      <c r="B21" s="15"/>
      <c r="C21" s="15"/>
      <c r="D21" s="15"/>
      <c r="E21" s="15"/>
      <c r="F21" s="15"/>
      <c r="G21" s="15"/>
      <c r="H21" s="15"/>
      <c r="I21" s="15"/>
      <c r="J21" s="15"/>
      <c r="K21" s="15"/>
      <c r="L21" s="15"/>
    </row>
    <row r="22" spans="1:12" x14ac:dyDescent="0.15">
      <c r="B22" s="1049" t="s">
        <v>101</v>
      </c>
      <c r="C22" s="1049"/>
      <c r="D22" s="1049"/>
      <c r="E22" s="1049"/>
      <c r="F22" s="1049"/>
      <c r="G22" s="1049"/>
      <c r="H22" s="1049"/>
    </row>
    <row r="23" spans="1:12" ht="27" customHeight="1" x14ac:dyDescent="0.15">
      <c r="A23" s="20"/>
      <c r="B23" s="1051" t="s">
        <v>102</v>
      </c>
      <c r="C23" s="1051"/>
      <c r="D23" s="1051"/>
      <c r="E23" s="1051"/>
      <c r="F23" s="1051"/>
      <c r="G23" s="1051"/>
      <c r="H23" s="1051"/>
      <c r="I23" s="1051"/>
      <c r="J23" s="1051"/>
      <c r="K23" s="1051"/>
      <c r="L23" s="1051"/>
    </row>
    <row r="24" spans="1:12" ht="13.5" customHeight="1" x14ac:dyDescent="0.15">
      <c r="A24" s="1042"/>
      <c r="B24" s="1042"/>
      <c r="C24" s="244"/>
      <c r="D24" s="1043"/>
      <c r="E24" s="1043"/>
      <c r="F24" s="1043"/>
      <c r="G24" s="1043"/>
      <c r="H24" s="1043"/>
      <c r="I24" s="1043"/>
      <c r="J24" s="1043"/>
      <c r="K24" s="1043"/>
      <c r="L24" s="1043"/>
    </row>
    <row r="25" spans="1:12" x14ac:dyDescent="0.15">
      <c r="B25" s="1049" t="s">
        <v>103</v>
      </c>
      <c r="C25" s="1049"/>
      <c r="D25" s="1049"/>
      <c r="E25" s="1049"/>
      <c r="F25" s="1049"/>
      <c r="G25" s="1049"/>
      <c r="H25" s="1049"/>
    </row>
    <row r="26" spans="1:12" ht="27" customHeight="1" x14ac:dyDescent="0.15">
      <c r="A26" s="20"/>
      <c r="B26" s="1050" t="s">
        <v>104</v>
      </c>
      <c r="C26" s="1050"/>
      <c r="D26" s="1050"/>
      <c r="E26" s="1050"/>
      <c r="F26" s="1050"/>
      <c r="G26" s="1050"/>
      <c r="H26" s="1050"/>
      <c r="I26" s="1050"/>
      <c r="J26" s="1050"/>
      <c r="K26" s="1050"/>
      <c r="L26" s="1050"/>
    </row>
    <row r="27" spans="1:12" x14ac:dyDescent="0.15">
      <c r="A27" s="20"/>
      <c r="B27" s="20">
        <v>1</v>
      </c>
      <c r="C27" s="244"/>
      <c r="D27" s="1051" t="s">
        <v>105</v>
      </c>
      <c r="E27" s="1051"/>
      <c r="F27" s="1051"/>
      <c r="G27" s="1051"/>
      <c r="H27" s="1051"/>
      <c r="I27" s="1051"/>
      <c r="J27" s="1051"/>
      <c r="K27" s="1051"/>
      <c r="L27" s="1051"/>
    </row>
    <row r="28" spans="1:12" ht="84" customHeight="1" x14ac:dyDescent="0.15">
      <c r="A28" s="1042"/>
      <c r="B28" s="1042"/>
      <c r="C28" s="244" t="s">
        <v>106</v>
      </c>
      <c r="D28" s="1043" t="s">
        <v>107</v>
      </c>
      <c r="E28" s="1043"/>
      <c r="F28" s="1043"/>
      <c r="G28" s="1043"/>
      <c r="H28" s="1043"/>
      <c r="I28" s="1043"/>
      <c r="J28" s="1043"/>
      <c r="K28" s="1043"/>
      <c r="L28" s="1043"/>
    </row>
    <row r="29" spans="1:12" ht="38.25" customHeight="1" x14ac:dyDescent="0.15">
      <c r="A29" s="20"/>
      <c r="B29" s="244"/>
      <c r="C29" s="244" t="s">
        <v>108</v>
      </c>
      <c r="D29" s="1043" t="s">
        <v>109</v>
      </c>
      <c r="E29" s="1043"/>
      <c r="F29" s="1043"/>
      <c r="G29" s="1043"/>
      <c r="H29" s="1043"/>
      <c r="I29" s="1043"/>
      <c r="J29" s="1043"/>
      <c r="K29" s="1043"/>
      <c r="L29" s="1043"/>
    </row>
    <row r="30" spans="1:12" ht="50.25" customHeight="1" x14ac:dyDescent="0.15">
      <c r="A30" s="1042"/>
      <c r="B30" s="1042"/>
      <c r="C30" s="244" t="s">
        <v>110</v>
      </c>
      <c r="D30" s="1043" t="s">
        <v>111</v>
      </c>
      <c r="E30" s="1043"/>
      <c r="F30" s="1043"/>
      <c r="G30" s="1043"/>
      <c r="H30" s="1043"/>
      <c r="I30" s="1043"/>
      <c r="J30" s="1043"/>
      <c r="K30" s="1043"/>
      <c r="L30" s="1043"/>
    </row>
    <row r="31" spans="1:12" ht="28.5" customHeight="1" x14ac:dyDescent="0.15">
      <c r="A31" s="20"/>
      <c r="B31" s="20">
        <v>2</v>
      </c>
      <c r="C31" s="244"/>
      <c r="D31" s="1043" t="s">
        <v>112</v>
      </c>
      <c r="E31" s="1043"/>
      <c r="F31" s="1043"/>
      <c r="G31" s="1043"/>
      <c r="H31" s="1043"/>
      <c r="I31" s="1043"/>
      <c r="J31" s="1043"/>
      <c r="K31" s="1043"/>
      <c r="L31" s="1043"/>
    </row>
  </sheetData>
  <mergeCells count="25">
    <mergeCell ref="B23:L23"/>
    <mergeCell ref="A24:B24"/>
    <mergeCell ref="D24:L24"/>
    <mergeCell ref="A1:E1"/>
    <mergeCell ref="A3:M3"/>
    <mergeCell ref="B5:L8"/>
    <mergeCell ref="B10:E10"/>
    <mergeCell ref="I11:K11"/>
    <mergeCell ref="F13:F18"/>
    <mergeCell ref="A30:B30"/>
    <mergeCell ref="D30:L30"/>
    <mergeCell ref="D31:L31"/>
    <mergeCell ref="G17:H18"/>
    <mergeCell ref="G13:H14"/>
    <mergeCell ref="G15:H16"/>
    <mergeCell ref="I13:L14"/>
    <mergeCell ref="I15:L16"/>
    <mergeCell ref="I17:L18"/>
    <mergeCell ref="B25:H25"/>
    <mergeCell ref="B26:L26"/>
    <mergeCell ref="D27:L27"/>
    <mergeCell ref="A28:B28"/>
    <mergeCell ref="D28:L28"/>
    <mergeCell ref="D29:L29"/>
    <mergeCell ref="B22:H22"/>
  </mergeCells>
  <phoneticPr fontId="2"/>
  <pageMargins left="0.59" right="0.48" top="0.26" bottom="0.26"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DBB2F-E0CB-401D-BDFD-E457E2DA457C}">
  <sheetPr>
    <pageSetUpPr fitToPage="1"/>
  </sheetPr>
  <dimension ref="A1:J45"/>
  <sheetViews>
    <sheetView view="pageBreakPreview" zoomScale="70" zoomScaleNormal="100" zoomScaleSheetLayoutView="70" workbookViewId="0"/>
  </sheetViews>
  <sheetFormatPr defaultColWidth="9" defaultRowHeight="13.5" x14ac:dyDescent="0.15"/>
  <cols>
    <col min="1" max="1" width="9" style="258"/>
    <col min="2" max="3" width="4.375" style="258" customWidth="1"/>
    <col min="4" max="4" width="50.625" style="256" customWidth="1"/>
    <col min="5" max="5" width="14.75" style="258" customWidth="1"/>
    <col min="6" max="6" width="5.25" style="258" customWidth="1"/>
    <col min="7" max="7" width="12.25" style="277" customWidth="1"/>
    <col min="8" max="8" width="23.75" style="277" customWidth="1"/>
    <col min="9" max="9" width="9" style="258" customWidth="1"/>
    <col min="10" max="16384" width="9" style="258"/>
  </cols>
  <sheetData>
    <row r="1" spans="1:10" ht="17.25" x14ac:dyDescent="0.15">
      <c r="A1" s="255" t="s">
        <v>5</v>
      </c>
      <c r="B1" s="256"/>
      <c r="C1" s="256"/>
      <c r="E1" s="256"/>
      <c r="F1" s="256"/>
      <c r="G1" s="257"/>
      <c r="H1" s="257"/>
    </row>
    <row r="2" spans="1:10" s="259" customFormat="1" ht="60" customHeight="1" thickBot="1" x14ac:dyDescent="0.2">
      <c r="A2" s="314" t="s">
        <v>384</v>
      </c>
      <c r="B2" s="314"/>
      <c r="C2" s="315" t="s">
        <v>403</v>
      </c>
      <c r="D2" s="315"/>
      <c r="E2" s="315"/>
      <c r="F2" s="315"/>
      <c r="G2" s="315"/>
      <c r="H2" s="315"/>
    </row>
    <row r="3" spans="1:10" ht="50.1" customHeight="1" x14ac:dyDescent="0.15">
      <c r="A3" s="316" t="s">
        <v>4</v>
      </c>
      <c r="B3" s="317"/>
      <c r="C3" s="317"/>
      <c r="D3" s="317"/>
      <c r="E3" s="260" t="s">
        <v>3</v>
      </c>
      <c r="F3" s="318" t="s">
        <v>314</v>
      </c>
      <c r="G3" s="319"/>
      <c r="H3" s="261" t="s">
        <v>313</v>
      </c>
    </row>
    <row r="4" spans="1:10" ht="24.95" customHeight="1" x14ac:dyDescent="0.15">
      <c r="A4" s="320" t="s">
        <v>2</v>
      </c>
      <c r="B4" s="321"/>
      <c r="C4" s="324">
        <v>1</v>
      </c>
      <c r="D4" s="326" t="s">
        <v>113</v>
      </c>
      <c r="E4" s="328" t="s">
        <v>385</v>
      </c>
      <c r="F4" s="330"/>
      <c r="G4" s="332" t="s">
        <v>386</v>
      </c>
      <c r="H4" s="334"/>
    </row>
    <row r="5" spans="1:10" ht="24.95" customHeight="1" x14ac:dyDescent="0.15">
      <c r="A5" s="322"/>
      <c r="B5" s="323"/>
      <c r="C5" s="325"/>
      <c r="D5" s="327"/>
      <c r="E5" s="329"/>
      <c r="F5" s="331"/>
      <c r="G5" s="333"/>
      <c r="H5" s="335"/>
    </row>
    <row r="6" spans="1:10" ht="24.95" customHeight="1" x14ac:dyDescent="0.15">
      <c r="A6" s="262"/>
      <c r="B6" s="263"/>
      <c r="C6" s="340">
        <v>2</v>
      </c>
      <c r="D6" s="342" t="s">
        <v>114</v>
      </c>
      <c r="E6" s="344" t="s">
        <v>22</v>
      </c>
      <c r="F6" s="346"/>
      <c r="G6" s="348" t="s">
        <v>386</v>
      </c>
      <c r="H6" s="336"/>
    </row>
    <row r="7" spans="1:10" ht="24.95" customHeight="1" x14ac:dyDescent="0.15">
      <c r="A7" s="262"/>
      <c r="B7" s="264"/>
      <c r="C7" s="341"/>
      <c r="D7" s="343"/>
      <c r="E7" s="345"/>
      <c r="F7" s="347"/>
      <c r="G7" s="349"/>
      <c r="H7" s="337"/>
    </row>
    <row r="8" spans="1:10" ht="24.95" customHeight="1" x14ac:dyDescent="0.15">
      <c r="A8" s="320" t="s">
        <v>1</v>
      </c>
      <c r="B8" s="321"/>
      <c r="C8" s="324">
        <v>1</v>
      </c>
      <c r="D8" s="326" t="s">
        <v>312</v>
      </c>
      <c r="E8" s="328" t="s">
        <v>387</v>
      </c>
      <c r="F8" s="330"/>
      <c r="G8" s="332" t="s">
        <v>386</v>
      </c>
      <c r="H8" s="338"/>
    </row>
    <row r="9" spans="1:10" ht="24.95" customHeight="1" x14ac:dyDescent="0.15">
      <c r="A9" s="322"/>
      <c r="B9" s="323"/>
      <c r="C9" s="325"/>
      <c r="D9" s="327"/>
      <c r="E9" s="329"/>
      <c r="F9" s="331"/>
      <c r="G9" s="333"/>
      <c r="H9" s="339"/>
    </row>
    <row r="10" spans="1:10" ht="24.95" customHeight="1" x14ac:dyDescent="0.15">
      <c r="A10" s="265"/>
      <c r="B10" s="266"/>
      <c r="C10" s="354">
        <v>2</v>
      </c>
      <c r="D10" s="356" t="s">
        <v>115</v>
      </c>
      <c r="E10" s="358"/>
      <c r="F10" s="267"/>
      <c r="G10" s="268" t="s">
        <v>386</v>
      </c>
      <c r="H10" s="335"/>
    </row>
    <row r="11" spans="1:10" ht="24.95" customHeight="1" x14ac:dyDescent="0.15">
      <c r="A11" s="265"/>
      <c r="B11" s="266"/>
      <c r="C11" s="355"/>
      <c r="D11" s="357"/>
      <c r="E11" s="359"/>
      <c r="F11" s="269"/>
      <c r="G11" s="270" t="s">
        <v>388</v>
      </c>
      <c r="H11" s="335"/>
    </row>
    <row r="12" spans="1:10" ht="24.95" customHeight="1" x14ac:dyDescent="0.15">
      <c r="A12" s="262"/>
      <c r="B12" s="271"/>
      <c r="C12" s="365">
        <v>3</v>
      </c>
      <c r="D12" s="367" t="s">
        <v>389</v>
      </c>
      <c r="E12" s="369" t="s">
        <v>315</v>
      </c>
      <c r="F12" s="350" t="s">
        <v>300</v>
      </c>
      <c r="G12" s="351"/>
      <c r="H12" s="371" t="s">
        <v>398</v>
      </c>
      <c r="I12" s="363" t="s">
        <v>390</v>
      </c>
      <c r="J12" s="364"/>
    </row>
    <row r="13" spans="1:10" ht="24.95" customHeight="1" x14ac:dyDescent="0.15">
      <c r="A13" s="262"/>
      <c r="B13" s="271"/>
      <c r="C13" s="366"/>
      <c r="D13" s="368"/>
      <c r="E13" s="370"/>
      <c r="F13" s="352"/>
      <c r="G13" s="353"/>
      <c r="H13" s="372"/>
      <c r="I13" s="363"/>
      <c r="J13" s="364"/>
    </row>
    <row r="14" spans="1:10" ht="24.95" customHeight="1" x14ac:dyDescent="0.15">
      <c r="A14" s="262"/>
      <c r="B14" s="271"/>
      <c r="C14" s="361">
        <v>4</v>
      </c>
      <c r="D14" s="342" t="s">
        <v>391</v>
      </c>
      <c r="E14" s="360" t="s">
        <v>315</v>
      </c>
      <c r="F14" s="346"/>
      <c r="G14" s="348" t="s">
        <v>386</v>
      </c>
      <c r="H14" s="372"/>
    </row>
    <row r="15" spans="1:10" ht="24.95" customHeight="1" x14ac:dyDescent="0.15">
      <c r="A15" s="262"/>
      <c r="B15" s="271"/>
      <c r="C15" s="362"/>
      <c r="D15" s="327"/>
      <c r="E15" s="329"/>
      <c r="F15" s="331"/>
      <c r="G15" s="333"/>
      <c r="H15" s="372"/>
    </row>
    <row r="16" spans="1:10" ht="24.95" customHeight="1" x14ac:dyDescent="0.15">
      <c r="A16" s="262"/>
      <c r="B16" s="271"/>
      <c r="C16" s="361">
        <v>5</v>
      </c>
      <c r="D16" s="342" t="s">
        <v>392</v>
      </c>
      <c r="E16" s="360" t="s">
        <v>315</v>
      </c>
      <c r="F16" s="346"/>
      <c r="G16" s="348" t="s">
        <v>386</v>
      </c>
      <c r="H16" s="372"/>
    </row>
    <row r="17" spans="1:10" ht="24.95" customHeight="1" x14ac:dyDescent="0.15">
      <c r="A17" s="262"/>
      <c r="B17" s="271"/>
      <c r="C17" s="362"/>
      <c r="D17" s="327"/>
      <c r="E17" s="329"/>
      <c r="F17" s="331"/>
      <c r="G17" s="333"/>
      <c r="H17" s="372"/>
    </row>
    <row r="18" spans="1:10" ht="24.95" customHeight="1" x14ac:dyDescent="0.15">
      <c r="A18" s="262"/>
      <c r="B18" s="271"/>
      <c r="C18" s="365">
        <v>6</v>
      </c>
      <c r="D18" s="374" t="s">
        <v>393</v>
      </c>
      <c r="E18" s="375" t="s">
        <v>315</v>
      </c>
      <c r="F18" s="350" t="s">
        <v>300</v>
      </c>
      <c r="G18" s="351"/>
      <c r="H18" s="372"/>
      <c r="I18" s="363" t="s">
        <v>390</v>
      </c>
      <c r="J18" s="364"/>
    </row>
    <row r="19" spans="1:10" ht="24.95" customHeight="1" x14ac:dyDescent="0.15">
      <c r="A19" s="262"/>
      <c r="B19" s="271"/>
      <c r="C19" s="366"/>
      <c r="D19" s="368"/>
      <c r="E19" s="370"/>
      <c r="F19" s="352"/>
      <c r="G19" s="353"/>
      <c r="H19" s="373"/>
      <c r="I19" s="363"/>
      <c r="J19" s="364"/>
    </row>
    <row r="20" spans="1:10" ht="24.95" customHeight="1" x14ac:dyDescent="0.15">
      <c r="A20" s="262"/>
      <c r="B20" s="271"/>
      <c r="C20" s="361">
        <v>7</v>
      </c>
      <c r="D20" s="342" t="s">
        <v>0</v>
      </c>
      <c r="E20" s="344"/>
      <c r="F20" s="272"/>
      <c r="G20" s="273" t="s">
        <v>386</v>
      </c>
      <c r="H20" s="336"/>
    </row>
    <row r="21" spans="1:10" ht="24.95" customHeight="1" x14ac:dyDescent="0.15">
      <c r="A21" s="262"/>
      <c r="B21" s="271"/>
      <c r="C21" s="362"/>
      <c r="D21" s="327"/>
      <c r="E21" s="329"/>
      <c r="F21" s="274"/>
      <c r="G21" s="270" t="s">
        <v>394</v>
      </c>
      <c r="H21" s="339"/>
    </row>
    <row r="22" spans="1:10" ht="24.95" customHeight="1" x14ac:dyDescent="0.15">
      <c r="A22" s="262"/>
      <c r="B22" s="271"/>
      <c r="C22" s="361">
        <v>8</v>
      </c>
      <c r="D22" s="342" t="s">
        <v>291</v>
      </c>
      <c r="E22" s="344"/>
      <c r="F22" s="272"/>
      <c r="G22" s="273" t="s">
        <v>386</v>
      </c>
      <c r="H22" s="335"/>
    </row>
    <row r="23" spans="1:10" ht="24.95" customHeight="1" x14ac:dyDescent="0.15">
      <c r="A23" s="262"/>
      <c r="B23" s="271"/>
      <c r="C23" s="362"/>
      <c r="D23" s="327"/>
      <c r="E23" s="329"/>
      <c r="F23" s="274"/>
      <c r="G23" s="270" t="s">
        <v>394</v>
      </c>
      <c r="H23" s="335"/>
    </row>
    <row r="24" spans="1:10" ht="24.95" customHeight="1" x14ac:dyDescent="0.15">
      <c r="A24" s="262"/>
      <c r="B24" s="271"/>
      <c r="C24" s="361">
        <v>9</v>
      </c>
      <c r="D24" s="342" t="s">
        <v>395</v>
      </c>
      <c r="E24" s="344" t="s">
        <v>116</v>
      </c>
      <c r="F24" s="272"/>
      <c r="G24" s="273" t="s">
        <v>386</v>
      </c>
      <c r="H24" s="336"/>
    </row>
    <row r="25" spans="1:10" ht="24.95" customHeight="1" x14ac:dyDescent="0.15">
      <c r="A25" s="262"/>
      <c r="B25" s="271"/>
      <c r="C25" s="362"/>
      <c r="D25" s="327"/>
      <c r="E25" s="329"/>
      <c r="F25" s="274"/>
      <c r="G25" s="270" t="s">
        <v>394</v>
      </c>
      <c r="H25" s="339"/>
    </row>
    <row r="26" spans="1:10" ht="24.95" customHeight="1" x14ac:dyDescent="0.15">
      <c r="A26" s="262"/>
      <c r="B26" s="271"/>
      <c r="C26" s="361">
        <v>10</v>
      </c>
      <c r="D26" s="342" t="s">
        <v>77</v>
      </c>
      <c r="E26" s="344"/>
      <c r="F26" s="272"/>
      <c r="G26" s="273" t="s">
        <v>386</v>
      </c>
      <c r="H26" s="336"/>
    </row>
    <row r="27" spans="1:10" ht="24.95" customHeight="1" x14ac:dyDescent="0.15">
      <c r="A27" s="262"/>
      <c r="B27" s="271"/>
      <c r="C27" s="362"/>
      <c r="D27" s="327"/>
      <c r="E27" s="329"/>
      <c r="F27" s="274"/>
      <c r="G27" s="270" t="s">
        <v>394</v>
      </c>
      <c r="H27" s="376"/>
    </row>
    <row r="28" spans="1:10" ht="24.95" customHeight="1" x14ac:dyDescent="0.15">
      <c r="A28" s="262"/>
      <c r="B28" s="271"/>
      <c r="C28" s="361">
        <v>11</v>
      </c>
      <c r="D28" s="342" t="s">
        <v>311</v>
      </c>
      <c r="E28" s="344" t="s">
        <v>310</v>
      </c>
      <c r="F28" s="272"/>
      <c r="G28" s="273" t="s">
        <v>386</v>
      </c>
      <c r="H28" s="336"/>
    </row>
    <row r="29" spans="1:10" ht="24.95" customHeight="1" x14ac:dyDescent="0.15">
      <c r="A29" s="262"/>
      <c r="B29" s="271"/>
      <c r="C29" s="362"/>
      <c r="D29" s="327"/>
      <c r="E29" s="329"/>
      <c r="F29" s="274"/>
      <c r="G29" s="270" t="s">
        <v>394</v>
      </c>
      <c r="H29" s="376"/>
    </row>
    <row r="30" spans="1:10" ht="24.95" customHeight="1" x14ac:dyDescent="0.15">
      <c r="A30" s="262"/>
      <c r="B30" s="271"/>
      <c r="C30" s="361">
        <v>12</v>
      </c>
      <c r="D30" s="342" t="s">
        <v>78</v>
      </c>
      <c r="E30" s="344" t="s">
        <v>396</v>
      </c>
      <c r="F30" s="377"/>
      <c r="G30" s="378" t="s">
        <v>386</v>
      </c>
      <c r="H30" s="336"/>
    </row>
    <row r="31" spans="1:10" ht="24.95" customHeight="1" x14ac:dyDescent="0.15">
      <c r="A31" s="262"/>
      <c r="B31" s="271"/>
      <c r="C31" s="362"/>
      <c r="D31" s="327"/>
      <c r="E31" s="329"/>
      <c r="F31" s="331"/>
      <c r="G31" s="333"/>
      <c r="H31" s="376"/>
    </row>
    <row r="32" spans="1:10" ht="24.95" customHeight="1" x14ac:dyDescent="0.15">
      <c r="A32" s="262"/>
      <c r="B32" s="263"/>
      <c r="C32" s="361">
        <v>13</v>
      </c>
      <c r="D32" s="342" t="s">
        <v>431</v>
      </c>
      <c r="E32" s="344"/>
      <c r="F32" s="272"/>
      <c r="G32" s="273" t="s">
        <v>386</v>
      </c>
      <c r="H32" s="336"/>
    </row>
    <row r="33" spans="1:8" ht="24.95" customHeight="1" x14ac:dyDescent="0.15">
      <c r="A33" s="262"/>
      <c r="B33" s="263"/>
      <c r="C33" s="362"/>
      <c r="D33" s="327"/>
      <c r="E33" s="329"/>
      <c r="F33" s="274"/>
      <c r="G33" s="270" t="s">
        <v>394</v>
      </c>
      <c r="H33" s="376"/>
    </row>
    <row r="34" spans="1:8" ht="24.95" customHeight="1" x14ac:dyDescent="0.15">
      <c r="A34" s="262"/>
      <c r="B34" s="263"/>
      <c r="C34" s="361">
        <v>14</v>
      </c>
      <c r="D34" s="342" t="s">
        <v>432</v>
      </c>
      <c r="E34" s="344"/>
      <c r="F34" s="272"/>
      <c r="G34" s="273" t="s">
        <v>386</v>
      </c>
      <c r="H34" s="336"/>
    </row>
    <row r="35" spans="1:8" ht="24.95" customHeight="1" x14ac:dyDescent="0.15">
      <c r="A35" s="262"/>
      <c r="B35" s="263"/>
      <c r="C35" s="362"/>
      <c r="D35" s="327"/>
      <c r="E35" s="329"/>
      <c r="F35" s="274"/>
      <c r="G35" s="270" t="s">
        <v>394</v>
      </c>
      <c r="H35" s="376"/>
    </row>
    <row r="36" spans="1:8" ht="24.95" customHeight="1" x14ac:dyDescent="0.15">
      <c r="A36" s="262"/>
      <c r="B36" s="263"/>
      <c r="C36" s="361">
        <v>15</v>
      </c>
      <c r="D36" s="381" t="s">
        <v>309</v>
      </c>
      <c r="E36" s="383"/>
      <c r="F36" s="346"/>
      <c r="G36" s="348" t="s">
        <v>386</v>
      </c>
      <c r="H36" s="371" t="s">
        <v>401</v>
      </c>
    </row>
    <row r="37" spans="1:8" ht="24.95" customHeight="1" thickBot="1" x14ac:dyDescent="0.2">
      <c r="A37" s="275"/>
      <c r="B37" s="276"/>
      <c r="C37" s="380"/>
      <c r="D37" s="382"/>
      <c r="E37" s="384"/>
      <c r="F37" s="385"/>
      <c r="G37" s="386"/>
      <c r="H37" s="379" t="s">
        <v>308</v>
      </c>
    </row>
    <row r="38" spans="1:8" ht="24.95" customHeight="1" x14ac:dyDescent="0.15">
      <c r="A38" s="390" t="s">
        <v>397</v>
      </c>
      <c r="B38" s="390"/>
      <c r="C38" s="390"/>
      <c r="D38" s="390"/>
      <c r="E38" s="390"/>
      <c r="F38" s="390"/>
      <c r="G38" s="390"/>
      <c r="H38" s="390"/>
    </row>
    <row r="39" spans="1:8" ht="24.95" customHeight="1" x14ac:dyDescent="0.15">
      <c r="A39" s="391"/>
      <c r="B39" s="391"/>
      <c r="C39" s="391"/>
      <c r="D39" s="391"/>
      <c r="E39" s="391"/>
      <c r="F39" s="391"/>
      <c r="G39" s="391"/>
      <c r="H39" s="391"/>
    </row>
    <row r="40" spans="1:8" ht="24.95" customHeight="1" x14ac:dyDescent="0.15">
      <c r="A40" s="391"/>
      <c r="B40" s="391"/>
      <c r="C40" s="391"/>
      <c r="D40" s="391"/>
      <c r="E40" s="391"/>
      <c r="F40" s="391"/>
      <c r="G40" s="391"/>
      <c r="H40" s="391"/>
    </row>
    <row r="41" spans="1:8" ht="24.95" customHeight="1" x14ac:dyDescent="0.15">
      <c r="A41" s="392" t="s">
        <v>296</v>
      </c>
      <c r="B41" s="392"/>
      <c r="C41" s="392"/>
      <c r="D41" s="392"/>
      <c r="E41" s="392"/>
      <c r="F41" s="392"/>
      <c r="G41" s="392"/>
      <c r="H41" s="392"/>
    </row>
    <row r="42" spans="1:8" ht="24.95" customHeight="1" x14ac:dyDescent="0.15">
      <c r="A42" s="387" t="s">
        <v>17</v>
      </c>
      <c r="B42" s="387"/>
      <c r="C42" s="387"/>
      <c r="D42" s="388"/>
      <c r="E42" s="388"/>
      <c r="F42" s="388"/>
      <c r="G42" s="388"/>
      <c r="H42" s="388"/>
    </row>
    <row r="43" spans="1:8" ht="24.95" customHeight="1" x14ac:dyDescent="0.15">
      <c r="A43" s="387" t="s">
        <v>297</v>
      </c>
      <c r="B43" s="387"/>
      <c r="C43" s="387"/>
      <c r="D43" s="388"/>
      <c r="E43" s="388"/>
      <c r="F43" s="388"/>
      <c r="G43" s="388"/>
      <c r="H43" s="388"/>
    </row>
    <row r="44" spans="1:8" ht="24.95" customHeight="1" x14ac:dyDescent="0.15">
      <c r="A44" s="387" t="s">
        <v>298</v>
      </c>
      <c r="B44" s="387"/>
      <c r="C44" s="387"/>
      <c r="D44" s="388"/>
      <c r="E44" s="388"/>
      <c r="F44" s="388"/>
      <c r="G44" s="388"/>
      <c r="H44" s="388"/>
    </row>
    <row r="45" spans="1:8" ht="24.95" customHeight="1" x14ac:dyDescent="0.15">
      <c r="A45" s="389" t="s">
        <v>299</v>
      </c>
      <c r="B45" s="389"/>
      <c r="C45" s="389"/>
      <c r="D45" s="388"/>
      <c r="E45" s="388"/>
      <c r="F45" s="388"/>
      <c r="G45" s="388"/>
      <c r="H45" s="388"/>
    </row>
  </sheetData>
  <mergeCells count="99">
    <mergeCell ref="A44:C44"/>
    <mergeCell ref="D44:H44"/>
    <mergeCell ref="A45:C45"/>
    <mergeCell ref="D45:H45"/>
    <mergeCell ref="A38:H40"/>
    <mergeCell ref="A41:H41"/>
    <mergeCell ref="A42:C42"/>
    <mergeCell ref="D42:H42"/>
    <mergeCell ref="A43:C43"/>
    <mergeCell ref="D43:H43"/>
    <mergeCell ref="H30:H31"/>
    <mergeCell ref="H36:H37"/>
    <mergeCell ref="C32:C33"/>
    <mergeCell ref="D32:D33"/>
    <mergeCell ref="E32:E33"/>
    <mergeCell ref="H32:H33"/>
    <mergeCell ref="C34:C35"/>
    <mergeCell ref="D34:D35"/>
    <mergeCell ref="E34:E35"/>
    <mergeCell ref="H34:H35"/>
    <mergeCell ref="C36:C37"/>
    <mergeCell ref="D36:D37"/>
    <mergeCell ref="E36:E37"/>
    <mergeCell ref="F36:F37"/>
    <mergeCell ref="G36:G37"/>
    <mergeCell ref="C30:C31"/>
    <mergeCell ref="D30:D31"/>
    <mergeCell ref="E30:E31"/>
    <mergeCell ref="F30:F31"/>
    <mergeCell ref="G30:G31"/>
    <mergeCell ref="C26:C27"/>
    <mergeCell ref="D26:D27"/>
    <mergeCell ref="E26:E27"/>
    <mergeCell ref="H26:H27"/>
    <mergeCell ref="C28:C29"/>
    <mergeCell ref="D28:D29"/>
    <mergeCell ref="E28:E29"/>
    <mergeCell ref="H28:H29"/>
    <mergeCell ref="H20:H21"/>
    <mergeCell ref="C24:C25"/>
    <mergeCell ref="D24:D25"/>
    <mergeCell ref="E24:E25"/>
    <mergeCell ref="H24:H25"/>
    <mergeCell ref="C22:C23"/>
    <mergeCell ref="D22:D23"/>
    <mergeCell ref="E22:E23"/>
    <mergeCell ref="H22:H23"/>
    <mergeCell ref="C20:C21"/>
    <mergeCell ref="D20:D21"/>
    <mergeCell ref="E20:E21"/>
    <mergeCell ref="I12:J13"/>
    <mergeCell ref="C14:C15"/>
    <mergeCell ref="D14:D15"/>
    <mergeCell ref="E14:E15"/>
    <mergeCell ref="F14:F15"/>
    <mergeCell ref="G14:G15"/>
    <mergeCell ref="C12:C13"/>
    <mergeCell ref="D12:D13"/>
    <mergeCell ref="E12:E13"/>
    <mergeCell ref="F12:G13"/>
    <mergeCell ref="H12:H19"/>
    <mergeCell ref="I18:J19"/>
    <mergeCell ref="C18:C19"/>
    <mergeCell ref="D18:D19"/>
    <mergeCell ref="E18:E19"/>
    <mergeCell ref="F16:F17"/>
    <mergeCell ref="F18:G19"/>
    <mergeCell ref="C10:C11"/>
    <mergeCell ref="D10:D11"/>
    <mergeCell ref="E10:E11"/>
    <mergeCell ref="H10:H11"/>
    <mergeCell ref="E16:E17"/>
    <mergeCell ref="G16:G17"/>
    <mergeCell ref="C16:C17"/>
    <mergeCell ref="D16:D17"/>
    <mergeCell ref="G8:G9"/>
    <mergeCell ref="H6:H7"/>
    <mergeCell ref="A8:B9"/>
    <mergeCell ref="C8:C9"/>
    <mergeCell ref="D8:D9"/>
    <mergeCell ref="E8:E9"/>
    <mergeCell ref="F8:F9"/>
    <mergeCell ref="H8:H9"/>
    <mergeCell ref="C6:C7"/>
    <mergeCell ref="D6:D7"/>
    <mergeCell ref="E6:E7"/>
    <mergeCell ref="F6:F7"/>
    <mergeCell ref="G6:G7"/>
    <mergeCell ref="A2:B2"/>
    <mergeCell ref="C2:H2"/>
    <mergeCell ref="A3:D3"/>
    <mergeCell ref="F3:G3"/>
    <mergeCell ref="A4:B5"/>
    <mergeCell ref="C4:C5"/>
    <mergeCell ref="D4:D5"/>
    <mergeCell ref="E4:E5"/>
    <mergeCell ref="F4:F5"/>
    <mergeCell ref="G4:G5"/>
    <mergeCell ref="H4:H5"/>
  </mergeCells>
  <phoneticPr fontId="2"/>
  <printOptions horizontalCentered="1"/>
  <pageMargins left="0.9055118110236221" right="0.9055118110236221" top="0.78740157480314965" bottom="0.82677165354330717" header="0.31496062992125984" footer="0.19685039370078741"/>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5</xdr:col>
                    <xdr:colOff>66675</xdr:colOff>
                    <xdr:row>3</xdr:row>
                    <xdr:rowOff>123825</xdr:rowOff>
                  </from>
                  <to>
                    <xdr:col>5</xdr:col>
                    <xdr:colOff>257175</xdr:colOff>
                    <xdr:row>4</xdr:row>
                    <xdr:rowOff>190500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5</xdr:col>
                    <xdr:colOff>66675</xdr:colOff>
                    <xdr:row>5</xdr:row>
                    <xdr:rowOff>123825</xdr:rowOff>
                  </from>
                  <to>
                    <xdr:col>5</xdr:col>
                    <xdr:colOff>257175</xdr:colOff>
                    <xdr:row>6</xdr:row>
                    <xdr:rowOff>190500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5</xdr:col>
                    <xdr:colOff>66675</xdr:colOff>
                    <xdr:row>19</xdr:row>
                    <xdr:rowOff>276225</xdr:rowOff>
                  </from>
                  <to>
                    <xdr:col>5</xdr:col>
                    <xdr:colOff>257175</xdr:colOff>
                    <xdr:row>21</xdr:row>
                    <xdr:rowOff>28575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66675</xdr:colOff>
                    <xdr:row>20</xdr:row>
                    <xdr:rowOff>285750</xdr:rowOff>
                  </from>
                  <to>
                    <xdr:col>5</xdr:col>
                    <xdr:colOff>257175</xdr:colOff>
                    <xdr:row>22</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5</xdr:col>
                    <xdr:colOff>66675</xdr:colOff>
                    <xdr:row>21</xdr:row>
                    <xdr:rowOff>276225</xdr:rowOff>
                  </from>
                  <to>
                    <xdr:col>5</xdr:col>
                    <xdr:colOff>257175</xdr:colOff>
                    <xdr:row>23</xdr:row>
                    <xdr:rowOff>28575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5</xdr:col>
                    <xdr:colOff>66675</xdr:colOff>
                    <xdr:row>22</xdr:row>
                    <xdr:rowOff>295275</xdr:rowOff>
                  </from>
                  <to>
                    <xdr:col>5</xdr:col>
                    <xdr:colOff>257175</xdr:colOff>
                    <xdr:row>24</xdr:row>
                    <xdr:rowOff>38100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5</xdr:col>
                    <xdr:colOff>66675</xdr:colOff>
                    <xdr:row>25</xdr:row>
                    <xdr:rowOff>285750</xdr:rowOff>
                  </from>
                  <to>
                    <xdr:col>5</xdr:col>
                    <xdr:colOff>257175</xdr:colOff>
                    <xdr:row>27</xdr:row>
                    <xdr:rowOff>38100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5</xdr:col>
                    <xdr:colOff>66675</xdr:colOff>
                    <xdr:row>30</xdr:row>
                    <xdr:rowOff>295275</xdr:rowOff>
                  </from>
                  <to>
                    <xdr:col>5</xdr:col>
                    <xdr:colOff>257175</xdr:colOff>
                    <xdr:row>32</xdr:row>
                    <xdr:rowOff>38100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5</xdr:col>
                    <xdr:colOff>66675</xdr:colOff>
                    <xdr:row>33</xdr:row>
                    <xdr:rowOff>285750</xdr:rowOff>
                  </from>
                  <to>
                    <xdr:col>5</xdr:col>
                    <xdr:colOff>257175</xdr:colOff>
                    <xdr:row>35</xdr:row>
                    <xdr:rowOff>38100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5</xdr:col>
                    <xdr:colOff>66675</xdr:colOff>
                    <xdr:row>35</xdr:row>
                    <xdr:rowOff>114300</xdr:rowOff>
                  </from>
                  <to>
                    <xdr:col>5</xdr:col>
                    <xdr:colOff>257175</xdr:colOff>
                    <xdr:row>36</xdr:row>
                    <xdr:rowOff>180975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5</xdr:col>
                    <xdr:colOff>66675</xdr:colOff>
                    <xdr:row>29</xdr:row>
                    <xdr:rowOff>114300</xdr:rowOff>
                  </from>
                  <to>
                    <xdr:col>5</xdr:col>
                    <xdr:colOff>257175</xdr:colOff>
                    <xdr:row>30</xdr:row>
                    <xdr:rowOff>180975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5</xdr:col>
                    <xdr:colOff>66675</xdr:colOff>
                    <xdr:row>26</xdr:row>
                    <xdr:rowOff>295275</xdr:rowOff>
                  </from>
                  <to>
                    <xdr:col>5</xdr:col>
                    <xdr:colOff>257175</xdr:colOff>
                    <xdr:row>28</xdr:row>
                    <xdr:rowOff>38100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5</xdr:col>
                    <xdr:colOff>66675</xdr:colOff>
                    <xdr:row>27</xdr:row>
                    <xdr:rowOff>285750</xdr:rowOff>
                  </from>
                  <to>
                    <xdr:col>5</xdr:col>
                    <xdr:colOff>257175</xdr:colOff>
                    <xdr:row>29</xdr:row>
                    <xdr:rowOff>38100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5</xdr:col>
                    <xdr:colOff>66675</xdr:colOff>
                    <xdr:row>23</xdr:row>
                    <xdr:rowOff>276225</xdr:rowOff>
                  </from>
                  <to>
                    <xdr:col>5</xdr:col>
                    <xdr:colOff>257175</xdr:colOff>
                    <xdr:row>25</xdr:row>
                    <xdr:rowOff>28575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5</xdr:col>
                    <xdr:colOff>66675</xdr:colOff>
                    <xdr:row>15</xdr:row>
                    <xdr:rowOff>114300</xdr:rowOff>
                  </from>
                  <to>
                    <xdr:col>5</xdr:col>
                    <xdr:colOff>257175</xdr:colOff>
                    <xdr:row>16</xdr:row>
                    <xdr:rowOff>180975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5</xdr:col>
                    <xdr:colOff>66675</xdr:colOff>
                    <xdr:row>9</xdr:row>
                    <xdr:rowOff>276225</xdr:rowOff>
                  </from>
                  <to>
                    <xdr:col>5</xdr:col>
                    <xdr:colOff>257175</xdr:colOff>
                    <xdr:row>11</xdr:row>
                    <xdr:rowOff>28575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5</xdr:col>
                    <xdr:colOff>66675</xdr:colOff>
                    <xdr:row>9</xdr:row>
                    <xdr:rowOff>0</xdr:rowOff>
                  </from>
                  <to>
                    <xdr:col>5</xdr:col>
                    <xdr:colOff>257175</xdr:colOff>
                    <xdr:row>10</xdr:row>
                    <xdr:rowOff>57150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5</xdr:col>
                    <xdr:colOff>66675</xdr:colOff>
                    <xdr:row>7</xdr:row>
                    <xdr:rowOff>123825</xdr:rowOff>
                  </from>
                  <to>
                    <xdr:col>5</xdr:col>
                    <xdr:colOff>257175</xdr:colOff>
                    <xdr:row>8</xdr:row>
                    <xdr:rowOff>190500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5</xdr:col>
                    <xdr:colOff>66675</xdr:colOff>
                    <xdr:row>19</xdr:row>
                    <xdr:rowOff>0</xdr:rowOff>
                  </from>
                  <to>
                    <xdr:col>5</xdr:col>
                    <xdr:colOff>257175</xdr:colOff>
                    <xdr:row>20</xdr:row>
                    <xdr:rowOff>57150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5</xdr:col>
                    <xdr:colOff>66675</xdr:colOff>
                    <xdr:row>31</xdr:row>
                    <xdr:rowOff>285750</xdr:rowOff>
                  </from>
                  <to>
                    <xdr:col>5</xdr:col>
                    <xdr:colOff>257175</xdr:colOff>
                    <xdr:row>33</xdr:row>
                    <xdr:rowOff>28575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5</xdr:col>
                    <xdr:colOff>66675</xdr:colOff>
                    <xdr:row>33</xdr:row>
                    <xdr:rowOff>0</xdr:rowOff>
                  </from>
                  <to>
                    <xdr:col>5</xdr:col>
                    <xdr:colOff>257175</xdr:colOff>
                    <xdr:row>34</xdr:row>
                    <xdr:rowOff>57150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5</xdr:col>
                    <xdr:colOff>66675</xdr:colOff>
                    <xdr:row>13</xdr:row>
                    <xdr:rowOff>114300</xdr:rowOff>
                  </from>
                  <to>
                    <xdr:col>5</xdr:col>
                    <xdr:colOff>257175</xdr:colOff>
                    <xdr:row>14</xdr:row>
                    <xdr:rowOff>180975</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5</xdr:col>
                    <xdr:colOff>66675</xdr:colOff>
                    <xdr:row>25</xdr:row>
                    <xdr:rowOff>0</xdr:rowOff>
                  </from>
                  <to>
                    <xdr:col>5</xdr:col>
                    <xdr:colOff>257175</xdr:colOff>
                    <xdr:row>26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4"/>
  <sheetViews>
    <sheetView showGridLines="0" view="pageBreakPreview" zoomScaleNormal="85" zoomScaleSheetLayoutView="100" workbookViewId="0">
      <selection sqref="A1:T1"/>
    </sheetView>
  </sheetViews>
  <sheetFormatPr defaultColWidth="2.625" defaultRowHeight="15" customHeight="1" x14ac:dyDescent="0.15"/>
  <cols>
    <col min="1" max="7" width="3.375" style="251" customWidth="1"/>
    <col min="8" max="256" width="2.625" style="251"/>
    <col min="257" max="263" width="3.375" style="251" customWidth="1"/>
    <col min="264" max="512" width="2.625" style="251"/>
    <col min="513" max="519" width="3.375" style="251" customWidth="1"/>
    <col min="520" max="768" width="2.625" style="251"/>
    <col min="769" max="775" width="3.375" style="251" customWidth="1"/>
    <col min="776" max="1024" width="2.625" style="251"/>
    <col min="1025" max="1031" width="3.375" style="251" customWidth="1"/>
    <col min="1032" max="1280" width="2.625" style="251"/>
    <col min="1281" max="1287" width="3.375" style="251" customWidth="1"/>
    <col min="1288" max="1536" width="2.625" style="251"/>
    <col min="1537" max="1543" width="3.375" style="251" customWidth="1"/>
    <col min="1544" max="1792" width="2.625" style="251"/>
    <col min="1793" max="1799" width="3.375" style="251" customWidth="1"/>
    <col min="1800" max="2048" width="2.625" style="251"/>
    <col min="2049" max="2055" width="3.375" style="251" customWidth="1"/>
    <col min="2056" max="2304" width="2.625" style="251"/>
    <col min="2305" max="2311" width="3.375" style="251" customWidth="1"/>
    <col min="2312" max="2560" width="2.625" style="251"/>
    <col min="2561" max="2567" width="3.375" style="251" customWidth="1"/>
    <col min="2568" max="2816" width="2.625" style="251"/>
    <col min="2817" max="2823" width="3.375" style="251" customWidth="1"/>
    <col min="2824" max="3072" width="2.625" style="251"/>
    <col min="3073" max="3079" width="3.375" style="251" customWidth="1"/>
    <col min="3080" max="3328" width="2.625" style="251"/>
    <col min="3329" max="3335" width="3.375" style="251" customWidth="1"/>
    <col min="3336" max="3584" width="2.625" style="251"/>
    <col min="3585" max="3591" width="3.375" style="251" customWidth="1"/>
    <col min="3592" max="3840" width="2.625" style="251"/>
    <col min="3841" max="3847" width="3.375" style="251" customWidth="1"/>
    <col min="3848" max="4096" width="2.625" style="251"/>
    <col min="4097" max="4103" width="3.375" style="251" customWidth="1"/>
    <col min="4104" max="4352" width="2.625" style="251"/>
    <col min="4353" max="4359" width="3.375" style="251" customWidth="1"/>
    <col min="4360" max="4608" width="2.625" style="251"/>
    <col min="4609" max="4615" width="3.375" style="251" customWidth="1"/>
    <col min="4616" max="4864" width="2.625" style="251"/>
    <col min="4865" max="4871" width="3.375" style="251" customWidth="1"/>
    <col min="4872" max="5120" width="2.625" style="251"/>
    <col min="5121" max="5127" width="3.375" style="251" customWidth="1"/>
    <col min="5128" max="5376" width="2.625" style="251"/>
    <col min="5377" max="5383" width="3.375" style="251" customWidth="1"/>
    <col min="5384" max="5632" width="2.625" style="251"/>
    <col min="5633" max="5639" width="3.375" style="251" customWidth="1"/>
    <col min="5640" max="5888" width="2.625" style="251"/>
    <col min="5889" max="5895" width="3.375" style="251" customWidth="1"/>
    <col min="5896" max="6144" width="2.625" style="251"/>
    <col min="6145" max="6151" width="3.375" style="251" customWidth="1"/>
    <col min="6152" max="6400" width="2.625" style="251"/>
    <col min="6401" max="6407" width="3.375" style="251" customWidth="1"/>
    <col min="6408" max="6656" width="2.625" style="251"/>
    <col min="6657" max="6663" width="3.375" style="251" customWidth="1"/>
    <col min="6664" max="6912" width="2.625" style="251"/>
    <col min="6913" max="6919" width="3.375" style="251" customWidth="1"/>
    <col min="6920" max="7168" width="2.625" style="251"/>
    <col min="7169" max="7175" width="3.375" style="251" customWidth="1"/>
    <col min="7176" max="7424" width="2.625" style="251"/>
    <col min="7425" max="7431" width="3.375" style="251" customWidth="1"/>
    <col min="7432" max="7680" width="2.625" style="251"/>
    <col min="7681" max="7687" width="3.375" style="251" customWidth="1"/>
    <col min="7688" max="7936" width="2.625" style="251"/>
    <col min="7937" max="7943" width="3.375" style="251" customWidth="1"/>
    <col min="7944" max="8192" width="2.625" style="251"/>
    <col min="8193" max="8199" width="3.375" style="251" customWidth="1"/>
    <col min="8200" max="8448" width="2.625" style="251"/>
    <col min="8449" max="8455" width="3.375" style="251" customWidth="1"/>
    <col min="8456" max="8704" width="2.625" style="251"/>
    <col min="8705" max="8711" width="3.375" style="251" customWidth="1"/>
    <col min="8712" max="8960" width="2.625" style="251"/>
    <col min="8961" max="8967" width="3.375" style="251" customWidth="1"/>
    <col min="8968" max="9216" width="2.625" style="251"/>
    <col min="9217" max="9223" width="3.375" style="251" customWidth="1"/>
    <col min="9224" max="9472" width="2.625" style="251"/>
    <col min="9473" max="9479" width="3.375" style="251" customWidth="1"/>
    <col min="9480" max="9728" width="2.625" style="251"/>
    <col min="9729" max="9735" width="3.375" style="251" customWidth="1"/>
    <col min="9736" max="9984" width="2.625" style="251"/>
    <col min="9985" max="9991" width="3.375" style="251" customWidth="1"/>
    <col min="9992" max="10240" width="2.625" style="251"/>
    <col min="10241" max="10247" width="3.375" style="251" customWidth="1"/>
    <col min="10248" max="10496" width="2.625" style="251"/>
    <col min="10497" max="10503" width="3.375" style="251" customWidth="1"/>
    <col min="10504" max="10752" width="2.625" style="251"/>
    <col min="10753" max="10759" width="3.375" style="251" customWidth="1"/>
    <col min="10760" max="11008" width="2.625" style="251"/>
    <col min="11009" max="11015" width="3.375" style="251" customWidth="1"/>
    <col min="11016" max="11264" width="2.625" style="251"/>
    <col min="11265" max="11271" width="3.375" style="251" customWidth="1"/>
    <col min="11272" max="11520" width="2.625" style="251"/>
    <col min="11521" max="11527" width="3.375" style="251" customWidth="1"/>
    <col min="11528" max="11776" width="2.625" style="251"/>
    <col min="11777" max="11783" width="3.375" style="251" customWidth="1"/>
    <col min="11784" max="12032" width="2.625" style="251"/>
    <col min="12033" max="12039" width="3.375" style="251" customWidth="1"/>
    <col min="12040" max="12288" width="2.625" style="251"/>
    <col min="12289" max="12295" width="3.375" style="251" customWidth="1"/>
    <col min="12296" max="12544" width="2.625" style="251"/>
    <col min="12545" max="12551" width="3.375" style="251" customWidth="1"/>
    <col min="12552" max="12800" width="2.625" style="251"/>
    <col min="12801" max="12807" width="3.375" style="251" customWidth="1"/>
    <col min="12808" max="13056" width="2.625" style="251"/>
    <col min="13057" max="13063" width="3.375" style="251" customWidth="1"/>
    <col min="13064" max="13312" width="2.625" style="251"/>
    <col min="13313" max="13319" width="3.375" style="251" customWidth="1"/>
    <col min="13320" max="13568" width="2.625" style="251"/>
    <col min="13569" max="13575" width="3.375" style="251" customWidth="1"/>
    <col min="13576" max="13824" width="2.625" style="251"/>
    <col min="13825" max="13831" width="3.375" style="251" customWidth="1"/>
    <col min="13832" max="14080" width="2.625" style="251"/>
    <col min="14081" max="14087" width="3.375" style="251" customWidth="1"/>
    <col min="14088" max="14336" width="2.625" style="251"/>
    <col min="14337" max="14343" width="3.375" style="251" customWidth="1"/>
    <col min="14344" max="14592" width="2.625" style="251"/>
    <col min="14593" max="14599" width="3.375" style="251" customWidth="1"/>
    <col min="14600" max="14848" width="2.625" style="251"/>
    <col min="14849" max="14855" width="3.375" style="251" customWidth="1"/>
    <col min="14856" max="15104" width="2.625" style="251"/>
    <col min="15105" max="15111" width="3.375" style="251" customWidth="1"/>
    <col min="15112" max="15360" width="2.625" style="251"/>
    <col min="15361" max="15367" width="3.375" style="251" customWidth="1"/>
    <col min="15368" max="15616" width="2.625" style="251"/>
    <col min="15617" max="15623" width="3.375" style="251" customWidth="1"/>
    <col min="15624" max="15872" width="2.625" style="251"/>
    <col min="15873" max="15879" width="3.375" style="251" customWidth="1"/>
    <col min="15880" max="16128" width="2.625" style="251"/>
    <col min="16129" max="16135" width="3.375" style="251" customWidth="1"/>
    <col min="16136" max="16384" width="2.625" style="251"/>
  </cols>
  <sheetData>
    <row r="1" spans="1:42" ht="14.1" customHeight="1" x14ac:dyDescent="0.15">
      <c r="A1" s="519" t="s">
        <v>23</v>
      </c>
      <c r="B1" s="519"/>
      <c r="C1" s="519"/>
      <c r="D1" s="519"/>
      <c r="E1" s="519"/>
      <c r="F1" s="519"/>
      <c r="G1" s="519"/>
      <c r="H1" s="519"/>
      <c r="I1" s="519"/>
      <c r="J1" s="519"/>
      <c r="K1" s="519"/>
      <c r="L1" s="519"/>
      <c r="M1" s="519"/>
      <c r="N1" s="519"/>
      <c r="O1" s="519"/>
      <c r="P1" s="519"/>
      <c r="Q1" s="519"/>
      <c r="R1" s="519"/>
      <c r="S1" s="519"/>
      <c r="T1" s="542"/>
      <c r="U1" s="549" t="s">
        <v>24</v>
      </c>
      <c r="V1" s="550"/>
      <c r="W1" s="550"/>
      <c r="X1" s="550"/>
      <c r="Y1" s="551"/>
      <c r="Z1" s="557" t="s">
        <v>25</v>
      </c>
      <c r="AA1" s="558"/>
      <c r="AB1" s="558"/>
      <c r="AC1" s="559"/>
      <c r="AD1" s="566"/>
      <c r="AE1" s="567"/>
      <c r="AF1" s="567"/>
      <c r="AG1" s="567"/>
      <c r="AH1" s="567"/>
      <c r="AI1" s="567"/>
      <c r="AJ1" s="567"/>
      <c r="AK1" s="567"/>
      <c r="AL1" s="567"/>
      <c r="AM1" s="567"/>
      <c r="AN1" s="567"/>
      <c r="AO1" s="568"/>
      <c r="AP1" s="235"/>
    </row>
    <row r="2" spans="1:42" ht="14.1" customHeight="1" x14ac:dyDescent="0.15">
      <c r="A2" s="519"/>
      <c r="B2" s="519"/>
      <c r="C2" s="519"/>
      <c r="D2" s="519"/>
      <c r="E2" s="519"/>
      <c r="F2" s="519"/>
      <c r="G2" s="519"/>
      <c r="H2" s="519"/>
      <c r="I2" s="519"/>
      <c r="J2" s="519"/>
      <c r="K2" s="519"/>
      <c r="L2" s="519"/>
      <c r="M2" s="519"/>
      <c r="N2" s="519"/>
      <c r="O2" s="519"/>
      <c r="P2" s="519"/>
      <c r="Q2" s="519"/>
      <c r="R2" s="519"/>
      <c r="S2" s="519"/>
      <c r="T2" s="542"/>
      <c r="U2" s="552"/>
      <c r="V2" s="445"/>
      <c r="W2" s="445"/>
      <c r="X2" s="445"/>
      <c r="Y2" s="553"/>
      <c r="Z2" s="560"/>
      <c r="AA2" s="561"/>
      <c r="AB2" s="561"/>
      <c r="AC2" s="562"/>
      <c r="AD2" s="552" t="s">
        <v>26</v>
      </c>
      <c r="AE2" s="445"/>
      <c r="AF2" s="569"/>
      <c r="AG2" s="569"/>
      <c r="AH2" s="569"/>
      <c r="AI2" s="569"/>
      <c r="AJ2" s="569"/>
      <c r="AK2" s="569"/>
      <c r="AL2" s="569"/>
      <c r="AM2" s="569"/>
      <c r="AN2" s="569"/>
      <c r="AO2" s="542"/>
      <c r="AP2" s="235"/>
    </row>
    <row r="3" spans="1:42" ht="14.1" customHeight="1" x14ac:dyDescent="0.15">
      <c r="A3" s="519"/>
      <c r="B3" s="519"/>
      <c r="C3" s="519"/>
      <c r="D3" s="519"/>
      <c r="E3" s="519"/>
      <c r="F3" s="519"/>
      <c r="G3" s="519"/>
      <c r="H3" s="519"/>
      <c r="I3" s="519"/>
      <c r="J3" s="519"/>
      <c r="K3" s="519"/>
      <c r="L3" s="519"/>
      <c r="M3" s="519"/>
      <c r="N3" s="519"/>
      <c r="O3" s="519"/>
      <c r="P3" s="519"/>
      <c r="Q3" s="519"/>
      <c r="R3" s="519"/>
      <c r="S3" s="519"/>
      <c r="T3" s="542"/>
      <c r="U3" s="552"/>
      <c r="V3" s="445"/>
      <c r="W3" s="445"/>
      <c r="X3" s="445"/>
      <c r="Y3" s="553"/>
      <c r="Z3" s="563"/>
      <c r="AA3" s="564"/>
      <c r="AB3" s="564"/>
      <c r="AC3" s="565"/>
      <c r="AD3" s="554" t="s">
        <v>27</v>
      </c>
      <c r="AE3" s="555"/>
      <c r="AF3" s="570"/>
      <c r="AG3" s="570"/>
      <c r="AH3" s="570"/>
      <c r="AI3" s="570"/>
      <c r="AJ3" s="570"/>
      <c r="AK3" s="570"/>
      <c r="AL3" s="570"/>
      <c r="AM3" s="570"/>
      <c r="AN3" s="570"/>
      <c r="AO3" s="571"/>
      <c r="AP3" s="235"/>
    </row>
    <row r="4" spans="1:42" ht="14.1" customHeight="1" x14ac:dyDescent="0.15">
      <c r="A4" s="519"/>
      <c r="B4" s="519"/>
      <c r="C4" s="519"/>
      <c r="D4" s="519"/>
      <c r="E4" s="519"/>
      <c r="F4" s="519"/>
      <c r="G4" s="519"/>
      <c r="H4" s="519"/>
      <c r="I4" s="519"/>
      <c r="J4" s="519"/>
      <c r="K4" s="519"/>
      <c r="L4" s="519"/>
      <c r="M4" s="519"/>
      <c r="N4" s="519"/>
      <c r="O4" s="519"/>
      <c r="P4" s="519"/>
      <c r="Q4" s="519"/>
      <c r="R4" s="519"/>
      <c r="S4" s="519"/>
      <c r="T4" s="542"/>
      <c r="U4" s="554"/>
      <c r="V4" s="555"/>
      <c r="W4" s="555"/>
      <c r="X4" s="555"/>
      <c r="Y4" s="556"/>
      <c r="Z4" s="543" t="s">
        <v>28</v>
      </c>
      <c r="AA4" s="544"/>
      <c r="AB4" s="544"/>
      <c r="AC4" s="545"/>
      <c r="AD4" s="546"/>
      <c r="AE4" s="547"/>
      <c r="AF4" s="547"/>
      <c r="AG4" s="547"/>
      <c r="AH4" s="547"/>
      <c r="AI4" s="547"/>
      <c r="AJ4" s="547"/>
      <c r="AK4" s="547"/>
      <c r="AL4" s="547"/>
      <c r="AM4" s="547"/>
      <c r="AN4" s="547"/>
      <c r="AO4" s="548"/>
      <c r="AP4" s="235"/>
    </row>
    <row r="5" spans="1:42" ht="14.1" customHeight="1" x14ac:dyDescent="0.15">
      <c r="A5" s="519"/>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row>
    <row r="6" spans="1:42" ht="14.1" customHeight="1" x14ac:dyDescent="0.15">
      <c r="A6" s="519"/>
      <c r="B6" s="519"/>
      <c r="C6" s="519"/>
      <c r="D6" s="519"/>
      <c r="E6" s="519"/>
      <c r="F6" s="519"/>
      <c r="G6" s="519"/>
      <c r="H6" s="519"/>
      <c r="I6" s="540"/>
      <c r="J6" s="540"/>
      <c r="K6" s="540"/>
      <c r="L6" s="540"/>
      <c r="M6" s="540"/>
      <c r="N6" s="540"/>
      <c r="O6" s="540"/>
      <c r="P6" s="540"/>
      <c r="Q6" s="540"/>
      <c r="R6" s="540"/>
      <c r="S6" s="540"/>
      <c r="T6" s="540"/>
      <c r="U6" s="540"/>
      <c r="V6" s="540"/>
      <c r="W6" s="540"/>
      <c r="X6" s="519"/>
      <c r="Y6" s="519"/>
      <c r="Z6" s="519"/>
      <c r="AA6" s="519"/>
      <c r="AB6" s="519"/>
      <c r="AC6" s="519"/>
      <c r="AD6" s="519"/>
      <c r="AE6" s="519"/>
      <c r="AF6" s="519"/>
      <c r="AG6" s="519"/>
      <c r="AH6" s="519"/>
      <c r="AI6" s="519"/>
      <c r="AJ6" s="519"/>
      <c r="AK6" s="519"/>
      <c r="AL6" s="519"/>
      <c r="AM6" s="519"/>
      <c r="AN6" s="519"/>
      <c r="AO6" s="519"/>
      <c r="AP6" s="519"/>
    </row>
    <row r="7" spans="1:42" ht="14.1" customHeight="1" x14ac:dyDescent="0.15">
      <c r="A7" s="520" t="s">
        <v>29</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2" ht="14.1" customHeight="1" x14ac:dyDescent="0.15">
      <c r="A8" s="519"/>
      <c r="B8" s="519"/>
      <c r="C8" s="519"/>
      <c r="D8" s="519"/>
      <c r="E8" s="519"/>
      <c r="F8" s="519"/>
      <c r="G8" s="519"/>
      <c r="H8" s="519"/>
      <c r="I8" s="540"/>
      <c r="J8" s="540"/>
      <c r="K8" s="540"/>
      <c r="L8" s="540"/>
      <c r="M8" s="540"/>
      <c r="N8" s="540"/>
      <c r="O8" s="540"/>
      <c r="P8" s="540"/>
      <c r="Q8" s="540"/>
      <c r="R8" s="540"/>
      <c r="S8" s="540"/>
      <c r="T8" s="540"/>
      <c r="U8" s="540"/>
      <c r="V8" s="540"/>
      <c r="W8" s="540"/>
      <c r="X8" s="238"/>
      <c r="Y8" s="235"/>
      <c r="Z8" s="235"/>
      <c r="AA8" s="235"/>
      <c r="AB8" s="235"/>
      <c r="AC8" s="235"/>
      <c r="AD8" s="235"/>
      <c r="AE8" s="235"/>
      <c r="AF8" s="235"/>
      <c r="AG8" s="235"/>
      <c r="AH8" s="235"/>
      <c r="AI8" s="519"/>
      <c r="AJ8" s="519"/>
      <c r="AK8" s="519"/>
      <c r="AL8" s="519"/>
      <c r="AM8" s="519"/>
      <c r="AN8" s="519"/>
      <c r="AO8" s="519"/>
      <c r="AP8" s="519"/>
    </row>
    <row r="9" spans="1:42" ht="14.1" customHeight="1" x14ac:dyDescent="0.15">
      <c r="A9" s="519"/>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row>
    <row r="10" spans="1:42" s="1" customFormat="1" ht="14.1" customHeight="1" x14ac:dyDescent="0.15">
      <c r="A10" s="519"/>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41"/>
      <c r="AG10" s="541"/>
      <c r="AH10" s="520"/>
      <c r="AI10" s="520"/>
      <c r="AJ10" s="237" t="s">
        <v>14</v>
      </c>
      <c r="AK10" s="520"/>
      <c r="AL10" s="520"/>
      <c r="AM10" s="237" t="s">
        <v>13</v>
      </c>
      <c r="AN10" s="520"/>
      <c r="AO10" s="520"/>
      <c r="AP10" s="237" t="s">
        <v>12</v>
      </c>
    </row>
    <row r="11" spans="1:42" ht="14.1" customHeight="1" x14ac:dyDescent="0.15">
      <c r="A11" s="519" t="s">
        <v>30</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row>
    <row r="12" spans="1:42" ht="14.1" customHeight="1" x14ac:dyDescent="0.15">
      <c r="A12" s="519"/>
      <c r="B12" s="519"/>
      <c r="C12" s="519"/>
      <c r="D12" s="519"/>
      <c r="E12" s="519"/>
      <c r="F12" s="519"/>
      <c r="G12" s="519"/>
      <c r="H12" s="519"/>
      <c r="I12" s="519"/>
      <c r="J12" s="519"/>
      <c r="K12" s="519"/>
      <c r="L12" s="519"/>
      <c r="M12" s="519"/>
      <c r="N12" s="519"/>
      <c r="O12" s="519"/>
      <c r="P12" s="519"/>
      <c r="Q12" s="519"/>
      <c r="R12" s="519"/>
      <c r="S12" s="519"/>
      <c r="T12" s="519"/>
      <c r="U12" s="519"/>
      <c r="V12" s="519"/>
      <c r="W12" s="519"/>
      <c r="X12" s="538" t="s">
        <v>31</v>
      </c>
      <c r="Y12" s="538"/>
      <c r="Z12" s="538"/>
      <c r="AA12" s="519"/>
      <c r="AB12" s="519"/>
      <c r="AC12" s="519"/>
      <c r="AD12" s="519"/>
      <c r="AE12" s="519"/>
      <c r="AF12" s="519"/>
      <c r="AG12" s="519"/>
      <c r="AH12" s="519"/>
      <c r="AI12" s="519"/>
      <c r="AJ12" s="519"/>
      <c r="AK12" s="519"/>
      <c r="AL12" s="519"/>
      <c r="AM12" s="519"/>
      <c r="AN12" s="519"/>
      <c r="AO12" s="519"/>
      <c r="AP12" s="235"/>
    </row>
    <row r="13" spans="1:42" ht="14.1" customHeight="1" x14ac:dyDescent="0.15">
      <c r="A13" s="519"/>
      <c r="B13" s="519"/>
      <c r="C13" s="519"/>
      <c r="D13" s="519"/>
      <c r="E13" s="519"/>
      <c r="F13" s="519"/>
      <c r="G13" s="519"/>
      <c r="H13" s="519"/>
      <c r="I13" s="519"/>
      <c r="J13" s="519"/>
      <c r="K13" s="519"/>
      <c r="L13" s="519"/>
      <c r="M13" s="519"/>
      <c r="N13" s="519"/>
      <c r="O13" s="519"/>
      <c r="P13" s="519"/>
      <c r="Q13" s="519"/>
      <c r="R13" s="519"/>
      <c r="S13" s="519"/>
      <c r="T13" s="519"/>
      <c r="U13" s="539" t="s">
        <v>32</v>
      </c>
      <c r="V13" s="539"/>
      <c r="W13" s="539"/>
      <c r="X13" s="539" t="s">
        <v>33</v>
      </c>
      <c r="Y13" s="539"/>
      <c r="Z13" s="539"/>
      <c r="AA13" s="519"/>
      <c r="AB13" s="519"/>
      <c r="AC13" s="519"/>
      <c r="AD13" s="519"/>
      <c r="AE13" s="519"/>
      <c r="AF13" s="519"/>
      <c r="AG13" s="519"/>
      <c r="AH13" s="519"/>
      <c r="AI13" s="519"/>
      <c r="AJ13" s="519"/>
      <c r="AK13" s="519"/>
      <c r="AL13" s="519"/>
      <c r="AM13" s="519"/>
      <c r="AN13" s="519"/>
      <c r="AO13" s="519"/>
      <c r="AP13" s="237"/>
    </row>
    <row r="14" spans="1:42" ht="14.1" customHeight="1" x14ac:dyDescent="0.15">
      <c r="A14" s="519"/>
      <c r="B14" s="519"/>
      <c r="C14" s="519"/>
      <c r="D14" s="519"/>
      <c r="E14" s="519"/>
      <c r="F14" s="519"/>
      <c r="G14" s="519"/>
      <c r="H14" s="519"/>
      <c r="I14" s="519"/>
      <c r="J14" s="519"/>
      <c r="K14" s="519"/>
      <c r="L14" s="519"/>
      <c r="M14" s="519"/>
      <c r="N14" s="519"/>
      <c r="O14" s="519"/>
      <c r="P14" s="519"/>
      <c r="Q14" s="519"/>
      <c r="R14" s="519"/>
      <c r="S14" s="519"/>
      <c r="T14" s="519"/>
      <c r="U14" s="539"/>
      <c r="V14" s="539"/>
      <c r="W14" s="539"/>
      <c r="X14" s="538" t="s">
        <v>34</v>
      </c>
      <c r="Y14" s="538"/>
      <c r="Z14" s="538"/>
      <c r="AA14" s="538"/>
      <c r="AB14" s="538"/>
      <c r="AC14" s="538"/>
      <c r="AD14" s="538"/>
      <c r="AE14" s="538"/>
      <c r="AF14" s="538"/>
      <c r="AG14" s="235"/>
      <c r="AH14" s="519"/>
      <c r="AI14" s="519"/>
      <c r="AJ14" s="519"/>
      <c r="AK14" s="519"/>
      <c r="AL14" s="519"/>
      <c r="AM14" s="519"/>
      <c r="AN14" s="519"/>
      <c r="AO14" s="519"/>
      <c r="AP14" s="235"/>
    </row>
    <row r="15" spans="1:42" ht="14.1" customHeight="1" x14ac:dyDescent="0.15">
      <c r="A15" s="519"/>
      <c r="B15" s="519"/>
      <c r="C15" s="519"/>
      <c r="D15" s="519"/>
      <c r="E15" s="519"/>
      <c r="F15" s="519"/>
      <c r="G15" s="519"/>
      <c r="H15" s="519"/>
      <c r="I15" s="519"/>
      <c r="J15" s="519"/>
      <c r="K15" s="519"/>
      <c r="L15" s="519"/>
      <c r="M15" s="519"/>
      <c r="N15" s="519"/>
      <c r="O15" s="519"/>
      <c r="P15" s="519"/>
      <c r="Q15" s="519"/>
      <c r="R15" s="519"/>
      <c r="S15" s="519"/>
      <c r="T15" s="519"/>
      <c r="U15" s="519"/>
      <c r="V15" s="519"/>
      <c r="W15" s="519"/>
      <c r="X15" s="538" t="s">
        <v>35</v>
      </c>
      <c r="Y15" s="538"/>
      <c r="Z15" s="538"/>
      <c r="AA15" s="538"/>
      <c r="AB15" s="538"/>
      <c r="AC15" s="538"/>
      <c r="AD15" s="538"/>
      <c r="AE15" s="538"/>
      <c r="AF15" s="538"/>
      <c r="AG15" s="538"/>
      <c r="AH15" s="519"/>
      <c r="AI15" s="519"/>
      <c r="AJ15" s="519"/>
      <c r="AK15" s="519"/>
      <c r="AL15" s="519"/>
      <c r="AM15" s="519"/>
      <c r="AN15" s="519"/>
      <c r="AO15" s="519"/>
      <c r="AP15" s="235"/>
    </row>
    <row r="16" spans="1:42" ht="14.1" customHeight="1" x14ac:dyDescent="0.15">
      <c r="A16" s="519"/>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row>
    <row r="17" spans="1:46" ht="14.1" customHeight="1" x14ac:dyDescent="0.15">
      <c r="A17" s="519" t="s">
        <v>36</v>
      </c>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row>
    <row r="18" spans="1:46" ht="14.1" customHeight="1" x14ac:dyDescent="0.15">
      <c r="A18" s="519"/>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row>
    <row r="19" spans="1:46" ht="14.1" customHeight="1" x14ac:dyDescent="0.15">
      <c r="A19" s="520" t="s">
        <v>37</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252"/>
      <c r="AR19" s="252"/>
      <c r="AS19" s="252"/>
      <c r="AT19" s="252"/>
    </row>
    <row r="20" spans="1:46" ht="14.1" customHeight="1" thickBot="1" x14ac:dyDescent="0.2">
      <c r="A20" s="520"/>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252"/>
      <c r="AR20" s="252"/>
      <c r="AS20" s="252"/>
      <c r="AT20" s="252"/>
    </row>
    <row r="21" spans="1:46" ht="15" customHeight="1" x14ac:dyDescent="0.15">
      <c r="A21" s="521" t="s">
        <v>21</v>
      </c>
      <c r="B21" s="523" t="s">
        <v>38</v>
      </c>
      <c r="C21" s="524"/>
      <c r="D21" s="524"/>
      <c r="E21" s="524"/>
      <c r="F21" s="524"/>
      <c r="G21" s="525"/>
      <c r="H21" s="526"/>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8"/>
      <c r="AQ21" s="253"/>
      <c r="AR21" s="253"/>
      <c r="AS21" s="253"/>
      <c r="AT21" s="253"/>
    </row>
    <row r="22" spans="1:46" ht="30" customHeight="1" x14ac:dyDescent="0.15">
      <c r="A22" s="522"/>
      <c r="B22" s="453" t="s">
        <v>39</v>
      </c>
      <c r="C22" s="426"/>
      <c r="D22" s="426"/>
      <c r="E22" s="426"/>
      <c r="F22" s="426"/>
      <c r="G22" s="427"/>
      <c r="H22" s="529"/>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1"/>
      <c r="AQ22" s="253"/>
      <c r="AR22" s="253"/>
      <c r="AS22" s="253"/>
      <c r="AT22" s="253"/>
    </row>
    <row r="23" spans="1:46" ht="15" customHeight="1" x14ac:dyDescent="0.15">
      <c r="A23" s="522"/>
      <c r="B23" s="497"/>
      <c r="C23" s="498"/>
      <c r="D23" s="498"/>
      <c r="E23" s="498"/>
      <c r="F23" s="498"/>
      <c r="G23" s="499"/>
      <c r="H23" s="434" t="s">
        <v>40</v>
      </c>
      <c r="I23" s="435"/>
      <c r="J23" s="435"/>
      <c r="K23" s="435"/>
      <c r="L23" s="436"/>
      <c r="M23" s="436"/>
      <c r="N23" s="436"/>
      <c r="O23" s="2" t="s">
        <v>41</v>
      </c>
      <c r="P23" s="436"/>
      <c r="Q23" s="436"/>
      <c r="R23" s="436"/>
      <c r="S23" s="436"/>
      <c r="T23" s="2" t="s">
        <v>42</v>
      </c>
      <c r="U23" s="438"/>
      <c r="V23" s="438"/>
      <c r="W23" s="438"/>
      <c r="X23" s="438"/>
      <c r="Y23" s="438"/>
      <c r="Z23" s="438"/>
      <c r="AA23" s="438"/>
      <c r="AB23" s="438"/>
      <c r="AC23" s="438"/>
      <c r="AD23" s="438"/>
      <c r="AE23" s="438"/>
      <c r="AF23" s="438"/>
      <c r="AG23" s="438"/>
      <c r="AH23" s="438"/>
      <c r="AI23" s="438"/>
      <c r="AJ23" s="438"/>
      <c r="AK23" s="438"/>
      <c r="AL23" s="438"/>
      <c r="AM23" s="438"/>
      <c r="AN23" s="438"/>
      <c r="AO23" s="438"/>
      <c r="AP23" s="439"/>
      <c r="AQ23" s="253"/>
      <c r="AR23" s="253"/>
      <c r="AS23" s="253"/>
      <c r="AT23" s="253"/>
    </row>
    <row r="24" spans="1:46" ht="15" customHeight="1" x14ac:dyDescent="0.15">
      <c r="A24" s="522"/>
      <c r="B24" s="466" t="s">
        <v>38</v>
      </c>
      <c r="C24" s="467"/>
      <c r="D24" s="467"/>
      <c r="E24" s="467"/>
      <c r="F24" s="467"/>
      <c r="G24" s="468"/>
      <c r="H24" s="469"/>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1"/>
      <c r="AQ24" s="253"/>
      <c r="AR24" s="253"/>
      <c r="AS24" s="253"/>
      <c r="AT24" s="253"/>
    </row>
    <row r="25" spans="1:46" ht="15" customHeight="1" x14ac:dyDescent="0.15">
      <c r="A25" s="522"/>
      <c r="B25" s="532" t="s">
        <v>43</v>
      </c>
      <c r="C25" s="533"/>
      <c r="D25" s="533"/>
      <c r="E25" s="533"/>
      <c r="F25" s="533"/>
      <c r="G25" s="534"/>
      <c r="H25" s="488"/>
      <c r="I25" s="476"/>
      <c r="J25" s="476"/>
      <c r="K25" s="476"/>
      <c r="L25" s="3" t="s">
        <v>44</v>
      </c>
      <c r="M25" s="3" t="s">
        <v>45</v>
      </c>
      <c r="N25" s="476"/>
      <c r="O25" s="476"/>
      <c r="P25" s="476"/>
      <c r="Q25" s="476"/>
      <c r="R25" s="476"/>
      <c r="S25" s="476"/>
      <c r="T25" s="236" t="s">
        <v>46</v>
      </c>
      <c r="U25" s="3" t="s">
        <v>47</v>
      </c>
      <c r="V25" s="478"/>
      <c r="W25" s="478"/>
      <c r="X25" s="478"/>
      <c r="Y25" s="478"/>
      <c r="Z25" s="478"/>
      <c r="AA25" s="478"/>
      <c r="AB25" s="478"/>
      <c r="AC25" s="478"/>
      <c r="AD25" s="478"/>
      <c r="AE25" s="478"/>
      <c r="AF25" s="478"/>
      <c r="AG25" s="478"/>
      <c r="AH25" s="478"/>
      <c r="AI25" s="478"/>
      <c r="AJ25" s="478"/>
      <c r="AK25" s="478"/>
      <c r="AL25" s="478"/>
      <c r="AM25" s="478"/>
      <c r="AN25" s="478"/>
      <c r="AO25" s="478"/>
      <c r="AP25" s="479"/>
      <c r="AQ25" s="253"/>
      <c r="AR25" s="253"/>
      <c r="AS25" s="253"/>
      <c r="AT25" s="253"/>
    </row>
    <row r="26" spans="1:46" ht="15" customHeight="1" x14ac:dyDescent="0.15">
      <c r="A26" s="522"/>
      <c r="B26" s="535" t="s">
        <v>48</v>
      </c>
      <c r="C26" s="536"/>
      <c r="D26" s="536"/>
      <c r="E26" s="536"/>
      <c r="F26" s="536"/>
      <c r="G26" s="537"/>
      <c r="H26" s="489"/>
      <c r="I26" s="477"/>
      <c r="J26" s="477"/>
      <c r="K26" s="477"/>
      <c r="L26" s="234" t="s">
        <v>49</v>
      </c>
      <c r="M26" s="234" t="s">
        <v>50</v>
      </c>
      <c r="N26" s="477"/>
      <c r="O26" s="477"/>
      <c r="P26" s="477"/>
      <c r="Q26" s="477"/>
      <c r="R26" s="477"/>
      <c r="S26" s="477"/>
      <c r="T26" s="3" t="s">
        <v>51</v>
      </c>
      <c r="U26" s="3"/>
      <c r="V26" s="480"/>
      <c r="W26" s="480"/>
      <c r="X26" s="480"/>
      <c r="Y26" s="480"/>
      <c r="Z26" s="480"/>
      <c r="AA26" s="480"/>
      <c r="AB26" s="480"/>
      <c r="AC26" s="480"/>
      <c r="AD26" s="480"/>
      <c r="AE26" s="480"/>
      <c r="AF26" s="480"/>
      <c r="AG26" s="480"/>
      <c r="AH26" s="480"/>
      <c r="AI26" s="480"/>
      <c r="AJ26" s="480"/>
      <c r="AK26" s="480"/>
      <c r="AL26" s="480"/>
      <c r="AM26" s="480"/>
      <c r="AN26" s="480"/>
      <c r="AO26" s="480"/>
      <c r="AP26" s="481"/>
      <c r="AQ26" s="253"/>
      <c r="AR26" s="253"/>
      <c r="AS26" s="253"/>
      <c r="AT26" s="253"/>
    </row>
    <row r="27" spans="1:46" ht="20.100000000000001" customHeight="1" x14ac:dyDescent="0.15">
      <c r="A27" s="522"/>
      <c r="B27" s="500" t="s">
        <v>11</v>
      </c>
      <c r="C27" s="456"/>
      <c r="D27" s="456"/>
      <c r="E27" s="456"/>
      <c r="F27" s="456"/>
      <c r="G27" s="457"/>
      <c r="H27" s="455" t="s">
        <v>10</v>
      </c>
      <c r="I27" s="456"/>
      <c r="J27" s="457"/>
      <c r="K27" s="458"/>
      <c r="L27" s="459"/>
      <c r="M27" s="459"/>
      <c r="N27" s="459"/>
      <c r="O27" s="459"/>
      <c r="P27" s="459"/>
      <c r="Q27" s="459"/>
      <c r="R27" s="459"/>
      <c r="S27" s="459"/>
      <c r="T27" s="460"/>
      <c r="U27" s="455" t="s">
        <v>9</v>
      </c>
      <c r="V27" s="456"/>
      <c r="W27" s="457"/>
      <c r="X27" s="458"/>
      <c r="Y27" s="459"/>
      <c r="Z27" s="459"/>
      <c r="AA27" s="459"/>
      <c r="AB27" s="459"/>
      <c r="AC27" s="459"/>
      <c r="AD27" s="459"/>
      <c r="AE27" s="459"/>
      <c r="AF27" s="459"/>
      <c r="AG27" s="459"/>
      <c r="AH27" s="459"/>
      <c r="AI27" s="459"/>
      <c r="AJ27" s="459"/>
      <c r="AK27" s="459"/>
      <c r="AL27" s="459"/>
      <c r="AM27" s="459"/>
      <c r="AN27" s="459"/>
      <c r="AO27" s="459"/>
      <c r="AP27" s="461"/>
      <c r="AQ27" s="253"/>
      <c r="AR27" s="253"/>
      <c r="AS27" s="253"/>
      <c r="AT27" s="253"/>
    </row>
    <row r="28" spans="1:46" ht="20.100000000000001" customHeight="1" x14ac:dyDescent="0.15">
      <c r="A28" s="522"/>
      <c r="B28" s="500" t="s">
        <v>52</v>
      </c>
      <c r="C28" s="456"/>
      <c r="D28" s="456"/>
      <c r="E28" s="456"/>
      <c r="F28" s="456"/>
      <c r="G28" s="457"/>
      <c r="H28" s="458"/>
      <c r="I28" s="459"/>
      <c r="J28" s="459"/>
      <c r="K28" s="459"/>
      <c r="L28" s="459"/>
      <c r="M28" s="459"/>
      <c r="N28" s="459"/>
      <c r="O28" s="459"/>
      <c r="P28" s="459"/>
      <c r="Q28" s="459"/>
      <c r="R28" s="459"/>
      <c r="S28" s="459"/>
      <c r="T28" s="460"/>
      <c r="U28" s="455" t="s">
        <v>53</v>
      </c>
      <c r="V28" s="456"/>
      <c r="W28" s="457"/>
      <c r="X28" s="458"/>
      <c r="Y28" s="459"/>
      <c r="Z28" s="459"/>
      <c r="AA28" s="459"/>
      <c r="AB28" s="459"/>
      <c r="AC28" s="459"/>
      <c r="AD28" s="459"/>
      <c r="AE28" s="459"/>
      <c r="AF28" s="459"/>
      <c r="AG28" s="459"/>
      <c r="AH28" s="459"/>
      <c r="AI28" s="459"/>
      <c r="AJ28" s="459"/>
      <c r="AK28" s="459"/>
      <c r="AL28" s="459"/>
      <c r="AM28" s="459"/>
      <c r="AN28" s="459"/>
      <c r="AO28" s="459"/>
      <c r="AP28" s="461"/>
      <c r="AQ28" s="253"/>
      <c r="AR28" s="253"/>
      <c r="AS28" s="253"/>
      <c r="AT28" s="253"/>
    </row>
    <row r="29" spans="1:46" ht="15" customHeight="1" x14ac:dyDescent="0.15">
      <c r="A29" s="522"/>
      <c r="B29" s="501" t="s">
        <v>54</v>
      </c>
      <c r="C29" s="502"/>
      <c r="D29" s="502"/>
      <c r="E29" s="502"/>
      <c r="F29" s="502"/>
      <c r="G29" s="503"/>
      <c r="H29" s="431" t="s">
        <v>8</v>
      </c>
      <c r="I29" s="432"/>
      <c r="J29" s="433"/>
      <c r="K29" s="431"/>
      <c r="L29" s="432"/>
      <c r="M29" s="432"/>
      <c r="N29" s="432"/>
      <c r="O29" s="432"/>
      <c r="P29" s="432"/>
      <c r="Q29" s="432"/>
      <c r="R29" s="432"/>
      <c r="S29" s="432"/>
      <c r="T29" s="433"/>
      <c r="U29" s="510" t="s">
        <v>38</v>
      </c>
      <c r="V29" s="511"/>
      <c r="W29" s="512"/>
      <c r="X29" s="513"/>
      <c r="Y29" s="514"/>
      <c r="Z29" s="514"/>
      <c r="AA29" s="514"/>
      <c r="AB29" s="514"/>
      <c r="AC29" s="514"/>
      <c r="AD29" s="514"/>
      <c r="AE29" s="514"/>
      <c r="AF29" s="514"/>
      <c r="AG29" s="515"/>
      <c r="AH29" s="516" t="s">
        <v>55</v>
      </c>
      <c r="AI29" s="517"/>
      <c r="AJ29" s="517"/>
      <c r="AK29" s="517"/>
      <c r="AL29" s="517"/>
      <c r="AM29" s="517"/>
      <c r="AN29" s="517"/>
      <c r="AO29" s="517"/>
      <c r="AP29" s="518"/>
      <c r="AQ29" s="253"/>
      <c r="AR29" s="253"/>
      <c r="AS29" s="253"/>
      <c r="AT29" s="253"/>
    </row>
    <row r="30" spans="1:46" ht="30" customHeight="1" x14ac:dyDescent="0.15">
      <c r="A30" s="522"/>
      <c r="B30" s="504"/>
      <c r="C30" s="505"/>
      <c r="D30" s="505"/>
      <c r="E30" s="505"/>
      <c r="F30" s="505"/>
      <c r="G30" s="506"/>
      <c r="H30" s="507"/>
      <c r="I30" s="508"/>
      <c r="J30" s="509"/>
      <c r="K30" s="507"/>
      <c r="L30" s="508"/>
      <c r="M30" s="508"/>
      <c r="N30" s="508"/>
      <c r="O30" s="508"/>
      <c r="P30" s="508"/>
      <c r="Q30" s="508"/>
      <c r="R30" s="508"/>
      <c r="S30" s="508"/>
      <c r="T30" s="509"/>
      <c r="U30" s="490" t="s">
        <v>56</v>
      </c>
      <c r="V30" s="426"/>
      <c r="W30" s="427"/>
      <c r="X30" s="491"/>
      <c r="Y30" s="492"/>
      <c r="Z30" s="492"/>
      <c r="AA30" s="492"/>
      <c r="AB30" s="492"/>
      <c r="AC30" s="492"/>
      <c r="AD30" s="492"/>
      <c r="AE30" s="492"/>
      <c r="AF30" s="492"/>
      <c r="AG30" s="493"/>
      <c r="AH30" s="494"/>
      <c r="AI30" s="495"/>
      <c r="AJ30" s="495"/>
      <c r="AK30" s="495"/>
      <c r="AL30" s="495"/>
      <c r="AM30" s="495"/>
      <c r="AN30" s="495"/>
      <c r="AO30" s="495"/>
      <c r="AP30" s="496"/>
      <c r="AQ30" s="253"/>
      <c r="AR30" s="253"/>
      <c r="AS30" s="253"/>
      <c r="AT30" s="253"/>
    </row>
    <row r="31" spans="1:46" ht="15" customHeight="1" x14ac:dyDescent="0.15">
      <c r="A31" s="522"/>
      <c r="B31" s="497"/>
      <c r="C31" s="498"/>
      <c r="D31" s="498"/>
      <c r="E31" s="498"/>
      <c r="F31" s="498"/>
      <c r="G31" s="499"/>
      <c r="H31" s="434" t="s">
        <v>40</v>
      </c>
      <c r="I31" s="435"/>
      <c r="J31" s="435"/>
      <c r="K31" s="435"/>
      <c r="L31" s="436"/>
      <c r="M31" s="436"/>
      <c r="N31" s="436"/>
      <c r="O31" s="2" t="s">
        <v>41</v>
      </c>
      <c r="P31" s="437"/>
      <c r="Q31" s="437"/>
      <c r="R31" s="437"/>
      <c r="S31" s="437"/>
      <c r="T31" s="2" t="s">
        <v>42</v>
      </c>
      <c r="U31" s="438"/>
      <c r="V31" s="438"/>
      <c r="W31" s="438"/>
      <c r="X31" s="438"/>
      <c r="Y31" s="438"/>
      <c r="Z31" s="438"/>
      <c r="AA31" s="438"/>
      <c r="AB31" s="438"/>
      <c r="AC31" s="438"/>
      <c r="AD31" s="438"/>
      <c r="AE31" s="438"/>
      <c r="AF31" s="438"/>
      <c r="AG31" s="438"/>
      <c r="AH31" s="438"/>
      <c r="AI31" s="438"/>
      <c r="AJ31" s="438"/>
      <c r="AK31" s="438"/>
      <c r="AL31" s="438"/>
      <c r="AM31" s="438"/>
      <c r="AN31" s="438"/>
      <c r="AO31" s="438"/>
      <c r="AP31" s="439"/>
      <c r="AQ31" s="253"/>
      <c r="AR31" s="253"/>
      <c r="AS31" s="253"/>
      <c r="AT31" s="253"/>
    </row>
    <row r="32" spans="1:46" ht="15" customHeight="1" x14ac:dyDescent="0.15">
      <c r="A32" s="522"/>
      <c r="B32" s="466" t="s">
        <v>38</v>
      </c>
      <c r="C32" s="467"/>
      <c r="D32" s="467"/>
      <c r="E32" s="467"/>
      <c r="F32" s="467"/>
      <c r="G32" s="468"/>
      <c r="H32" s="469"/>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1"/>
      <c r="AQ32" s="253"/>
      <c r="AR32" s="253"/>
      <c r="AS32" s="253"/>
      <c r="AT32" s="253"/>
    </row>
    <row r="33" spans="1:47" ht="15" customHeight="1" x14ac:dyDescent="0.15">
      <c r="A33" s="522"/>
      <c r="B33" s="484" t="s">
        <v>7</v>
      </c>
      <c r="C33" s="485"/>
      <c r="D33" s="485"/>
      <c r="E33" s="485"/>
      <c r="F33" s="485"/>
      <c r="G33" s="486"/>
      <c r="H33" s="488"/>
      <c r="I33" s="476"/>
      <c r="J33" s="476"/>
      <c r="K33" s="476"/>
      <c r="L33" s="3" t="s">
        <v>44</v>
      </c>
      <c r="M33" s="3" t="s">
        <v>45</v>
      </c>
      <c r="N33" s="476"/>
      <c r="O33" s="476"/>
      <c r="P33" s="476"/>
      <c r="Q33" s="476"/>
      <c r="R33" s="476"/>
      <c r="S33" s="476"/>
      <c r="T33" s="236" t="s">
        <v>46</v>
      </c>
      <c r="U33" s="3" t="s">
        <v>47</v>
      </c>
      <c r="V33" s="478"/>
      <c r="W33" s="478"/>
      <c r="X33" s="478"/>
      <c r="Y33" s="478"/>
      <c r="Z33" s="478"/>
      <c r="AA33" s="478"/>
      <c r="AB33" s="478"/>
      <c r="AC33" s="478"/>
      <c r="AD33" s="478"/>
      <c r="AE33" s="478"/>
      <c r="AF33" s="478"/>
      <c r="AG33" s="478"/>
      <c r="AH33" s="478"/>
      <c r="AI33" s="478"/>
      <c r="AJ33" s="478"/>
      <c r="AK33" s="478"/>
      <c r="AL33" s="478"/>
      <c r="AM33" s="478"/>
      <c r="AN33" s="478"/>
      <c r="AO33" s="478"/>
      <c r="AP33" s="479"/>
      <c r="AQ33" s="253"/>
      <c r="AR33" s="253"/>
      <c r="AS33" s="253"/>
      <c r="AT33" s="253"/>
    </row>
    <row r="34" spans="1:47" ht="15" customHeight="1" x14ac:dyDescent="0.15">
      <c r="A34" s="522"/>
      <c r="B34" s="453"/>
      <c r="C34" s="454"/>
      <c r="D34" s="454"/>
      <c r="E34" s="454"/>
      <c r="F34" s="454"/>
      <c r="G34" s="487"/>
      <c r="H34" s="489"/>
      <c r="I34" s="477"/>
      <c r="J34" s="477"/>
      <c r="K34" s="477"/>
      <c r="L34" s="3" t="s">
        <v>49</v>
      </c>
      <c r="M34" s="3" t="s">
        <v>50</v>
      </c>
      <c r="N34" s="477"/>
      <c r="O34" s="477"/>
      <c r="P34" s="477"/>
      <c r="Q34" s="477"/>
      <c r="R34" s="477"/>
      <c r="S34" s="477"/>
      <c r="T34" s="3" t="s">
        <v>51</v>
      </c>
      <c r="U34" s="3"/>
      <c r="V34" s="480"/>
      <c r="W34" s="480"/>
      <c r="X34" s="480"/>
      <c r="Y34" s="480"/>
      <c r="Z34" s="480"/>
      <c r="AA34" s="480"/>
      <c r="AB34" s="480"/>
      <c r="AC34" s="480"/>
      <c r="AD34" s="480"/>
      <c r="AE34" s="480"/>
      <c r="AF34" s="480"/>
      <c r="AG34" s="480"/>
      <c r="AH34" s="480"/>
      <c r="AI34" s="480"/>
      <c r="AJ34" s="480"/>
      <c r="AK34" s="480"/>
      <c r="AL34" s="480"/>
      <c r="AM34" s="480"/>
      <c r="AN34" s="480"/>
      <c r="AO34" s="480"/>
      <c r="AP34" s="481"/>
      <c r="AQ34" s="253"/>
      <c r="AR34" s="253"/>
      <c r="AS34" s="253"/>
      <c r="AT34" s="253"/>
    </row>
    <row r="35" spans="1:47" s="250" customFormat="1" ht="15" customHeight="1" x14ac:dyDescent="0.15">
      <c r="A35" s="417" t="s">
        <v>57</v>
      </c>
      <c r="B35" s="419" t="s">
        <v>38</v>
      </c>
      <c r="C35" s="420"/>
      <c r="D35" s="420"/>
      <c r="E35" s="420"/>
      <c r="F35" s="420"/>
      <c r="G35" s="421"/>
      <c r="H35" s="422"/>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4"/>
      <c r="AQ35" s="254"/>
      <c r="AR35" s="254"/>
      <c r="AS35" s="254"/>
      <c r="AT35" s="254"/>
      <c r="AU35" s="254"/>
    </row>
    <row r="36" spans="1:47" s="250" customFormat="1" ht="30" customHeight="1" x14ac:dyDescent="0.15">
      <c r="A36" s="418"/>
      <c r="B36" s="425" t="s">
        <v>58</v>
      </c>
      <c r="C36" s="426"/>
      <c r="D36" s="426"/>
      <c r="E36" s="426"/>
      <c r="F36" s="426"/>
      <c r="G36" s="427"/>
      <c r="H36" s="428"/>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30"/>
      <c r="AQ36" s="254"/>
      <c r="AR36" s="254"/>
      <c r="AS36" s="254"/>
      <c r="AT36" s="254"/>
      <c r="AU36" s="254"/>
    </row>
    <row r="37" spans="1:47" ht="15" customHeight="1" x14ac:dyDescent="0.15">
      <c r="A37" s="418"/>
      <c r="B37" s="431"/>
      <c r="C37" s="432"/>
      <c r="D37" s="432"/>
      <c r="E37" s="432"/>
      <c r="F37" s="432"/>
      <c r="G37" s="433"/>
      <c r="H37" s="434" t="s">
        <v>40</v>
      </c>
      <c r="I37" s="435"/>
      <c r="J37" s="435"/>
      <c r="K37" s="435"/>
      <c r="L37" s="436"/>
      <c r="M37" s="436"/>
      <c r="N37" s="436"/>
      <c r="O37" s="2" t="s">
        <v>41</v>
      </c>
      <c r="P37" s="437"/>
      <c r="Q37" s="437"/>
      <c r="R37" s="437"/>
      <c r="S37" s="437"/>
      <c r="T37" s="2" t="s">
        <v>42</v>
      </c>
      <c r="U37" s="438"/>
      <c r="V37" s="438"/>
      <c r="W37" s="438"/>
      <c r="X37" s="438"/>
      <c r="Y37" s="438"/>
      <c r="Z37" s="438"/>
      <c r="AA37" s="438"/>
      <c r="AB37" s="438"/>
      <c r="AC37" s="438"/>
      <c r="AD37" s="438"/>
      <c r="AE37" s="438"/>
      <c r="AF37" s="438"/>
      <c r="AG37" s="438"/>
      <c r="AH37" s="438"/>
      <c r="AI37" s="438"/>
      <c r="AJ37" s="438"/>
      <c r="AK37" s="438"/>
      <c r="AL37" s="438"/>
      <c r="AM37" s="438"/>
      <c r="AN37" s="438"/>
      <c r="AO37" s="438"/>
      <c r="AP37" s="439"/>
      <c r="AQ37" s="253"/>
      <c r="AR37" s="253"/>
      <c r="AS37" s="253"/>
      <c r="AT37" s="253"/>
    </row>
    <row r="38" spans="1:47" ht="15" customHeight="1" x14ac:dyDescent="0.15">
      <c r="A38" s="418"/>
      <c r="B38" s="466" t="s">
        <v>38</v>
      </c>
      <c r="C38" s="467"/>
      <c r="D38" s="467"/>
      <c r="E38" s="467"/>
      <c r="F38" s="467"/>
      <c r="G38" s="468"/>
      <c r="H38" s="469"/>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1"/>
      <c r="AQ38" s="253"/>
      <c r="AR38" s="253"/>
      <c r="AS38" s="253"/>
      <c r="AT38" s="253"/>
    </row>
    <row r="39" spans="1:47" ht="15" customHeight="1" x14ac:dyDescent="0.15">
      <c r="A39" s="418"/>
      <c r="B39" s="466" t="s">
        <v>59</v>
      </c>
      <c r="C39" s="467"/>
      <c r="D39" s="467"/>
      <c r="E39" s="467"/>
      <c r="F39" s="467"/>
      <c r="G39" s="468"/>
      <c r="H39" s="472"/>
      <c r="I39" s="473"/>
      <c r="J39" s="476" t="s">
        <v>60</v>
      </c>
      <c r="K39" s="476"/>
      <c r="L39" s="476"/>
      <c r="M39" s="476"/>
      <c r="N39" s="476"/>
      <c r="O39" s="476"/>
      <c r="P39" s="476"/>
      <c r="Q39" s="476"/>
      <c r="R39" s="476"/>
      <c r="S39" s="476"/>
      <c r="T39" s="473"/>
      <c r="U39" s="473"/>
      <c r="V39" s="478"/>
      <c r="W39" s="478"/>
      <c r="X39" s="478"/>
      <c r="Y39" s="478"/>
      <c r="Z39" s="478"/>
      <c r="AA39" s="478"/>
      <c r="AB39" s="478"/>
      <c r="AC39" s="478"/>
      <c r="AD39" s="478"/>
      <c r="AE39" s="478"/>
      <c r="AF39" s="478"/>
      <c r="AG39" s="478"/>
      <c r="AH39" s="478"/>
      <c r="AI39" s="478"/>
      <c r="AJ39" s="478"/>
      <c r="AK39" s="478"/>
      <c r="AL39" s="478"/>
      <c r="AM39" s="478"/>
      <c r="AN39" s="478"/>
      <c r="AO39" s="478"/>
      <c r="AP39" s="479"/>
      <c r="AQ39" s="253"/>
      <c r="AR39" s="253"/>
      <c r="AS39" s="253"/>
      <c r="AT39" s="253"/>
    </row>
    <row r="40" spans="1:47" ht="15" customHeight="1" x14ac:dyDescent="0.15">
      <c r="A40" s="418"/>
      <c r="B40" s="466" t="s">
        <v>61</v>
      </c>
      <c r="C40" s="482"/>
      <c r="D40" s="482"/>
      <c r="E40" s="482"/>
      <c r="F40" s="482"/>
      <c r="G40" s="483"/>
      <c r="H40" s="474"/>
      <c r="I40" s="475"/>
      <c r="J40" s="477"/>
      <c r="K40" s="477"/>
      <c r="L40" s="477"/>
      <c r="M40" s="477"/>
      <c r="N40" s="477"/>
      <c r="O40" s="477"/>
      <c r="P40" s="477"/>
      <c r="Q40" s="477"/>
      <c r="R40" s="477"/>
      <c r="S40" s="477"/>
      <c r="T40" s="475"/>
      <c r="U40" s="475"/>
      <c r="V40" s="480"/>
      <c r="W40" s="480"/>
      <c r="X40" s="480"/>
      <c r="Y40" s="480"/>
      <c r="Z40" s="480"/>
      <c r="AA40" s="480"/>
      <c r="AB40" s="480"/>
      <c r="AC40" s="480"/>
      <c r="AD40" s="480"/>
      <c r="AE40" s="480"/>
      <c r="AF40" s="480"/>
      <c r="AG40" s="480"/>
      <c r="AH40" s="480"/>
      <c r="AI40" s="480"/>
      <c r="AJ40" s="480"/>
      <c r="AK40" s="480"/>
      <c r="AL40" s="480"/>
      <c r="AM40" s="480"/>
      <c r="AN40" s="480"/>
      <c r="AO40" s="480"/>
      <c r="AP40" s="481"/>
      <c r="AQ40" s="253"/>
      <c r="AR40" s="253"/>
      <c r="AS40" s="253"/>
      <c r="AT40" s="253"/>
    </row>
    <row r="41" spans="1:47" ht="20.100000000000001" customHeight="1" x14ac:dyDescent="0.15">
      <c r="A41" s="418"/>
      <c r="B41" s="446" t="s">
        <v>11</v>
      </c>
      <c r="C41" s="447"/>
      <c r="D41" s="447"/>
      <c r="E41" s="447"/>
      <c r="F41" s="447"/>
      <c r="G41" s="447"/>
      <c r="H41" s="455" t="s">
        <v>10</v>
      </c>
      <c r="I41" s="456"/>
      <c r="J41" s="457"/>
      <c r="K41" s="458"/>
      <c r="L41" s="459"/>
      <c r="M41" s="459"/>
      <c r="N41" s="459"/>
      <c r="O41" s="459"/>
      <c r="P41" s="459"/>
      <c r="Q41" s="459"/>
      <c r="R41" s="459"/>
      <c r="S41" s="459"/>
      <c r="T41" s="460"/>
      <c r="U41" s="455" t="s">
        <v>9</v>
      </c>
      <c r="V41" s="456"/>
      <c r="W41" s="457"/>
      <c r="X41" s="458"/>
      <c r="Y41" s="459"/>
      <c r="Z41" s="459"/>
      <c r="AA41" s="459"/>
      <c r="AB41" s="459"/>
      <c r="AC41" s="459"/>
      <c r="AD41" s="459"/>
      <c r="AE41" s="459"/>
      <c r="AF41" s="459"/>
      <c r="AG41" s="459"/>
      <c r="AH41" s="459"/>
      <c r="AI41" s="459"/>
      <c r="AJ41" s="459"/>
      <c r="AK41" s="459"/>
      <c r="AL41" s="459"/>
      <c r="AM41" s="459"/>
      <c r="AN41" s="459"/>
      <c r="AO41" s="459"/>
      <c r="AP41" s="461"/>
      <c r="AQ41" s="253"/>
      <c r="AR41" s="253"/>
      <c r="AS41" s="253"/>
      <c r="AT41" s="253"/>
    </row>
    <row r="42" spans="1:47" ht="20.100000000000001" customHeight="1" x14ac:dyDescent="0.15">
      <c r="A42" s="418"/>
      <c r="B42" s="453"/>
      <c r="C42" s="454"/>
      <c r="D42" s="454"/>
      <c r="E42" s="454"/>
      <c r="F42" s="454"/>
      <c r="G42" s="454"/>
      <c r="H42" s="462" t="s">
        <v>62</v>
      </c>
      <c r="I42" s="462"/>
      <c r="J42" s="462"/>
      <c r="K42" s="462"/>
      <c r="L42" s="462"/>
      <c r="M42" s="462"/>
      <c r="N42" s="463"/>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5"/>
      <c r="AQ42" s="253"/>
      <c r="AR42" s="253"/>
      <c r="AS42" s="253"/>
      <c r="AT42" s="253"/>
    </row>
    <row r="43" spans="1:47" ht="21" customHeight="1" x14ac:dyDescent="0.15">
      <c r="A43" s="418"/>
      <c r="B43" s="443" t="s">
        <v>63</v>
      </c>
      <c r="C43" s="432"/>
      <c r="D43" s="432"/>
      <c r="E43" s="432"/>
      <c r="F43" s="432"/>
      <c r="G43" s="432"/>
      <c r="H43" s="432"/>
      <c r="I43" s="432"/>
      <c r="J43" s="432"/>
      <c r="K43" s="432"/>
      <c r="L43" s="432"/>
      <c r="M43" s="432"/>
      <c r="N43" s="432"/>
      <c r="O43" s="446" t="s">
        <v>64</v>
      </c>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8"/>
      <c r="AQ43" s="4"/>
      <c r="AR43" s="4"/>
    </row>
    <row r="44" spans="1:47" ht="38.25" customHeight="1" x14ac:dyDescent="0.15">
      <c r="A44" s="418"/>
      <c r="B44" s="444"/>
      <c r="C44" s="445"/>
      <c r="D44" s="445"/>
      <c r="E44" s="445"/>
      <c r="F44" s="445"/>
      <c r="G44" s="445"/>
      <c r="H44" s="445"/>
      <c r="I44" s="445"/>
      <c r="J44" s="445"/>
      <c r="K44" s="445"/>
      <c r="L44" s="445"/>
      <c r="M44" s="445"/>
      <c r="N44" s="445"/>
      <c r="O44" s="449" t="s">
        <v>65</v>
      </c>
      <c r="P44" s="420"/>
      <c r="Q44" s="420"/>
      <c r="R44" s="420"/>
      <c r="S44" s="420"/>
      <c r="T44" s="420"/>
      <c r="U44" s="420"/>
      <c r="V44" s="420"/>
      <c r="W44" s="420"/>
      <c r="X44" s="420"/>
      <c r="Y44" s="420"/>
      <c r="Z44" s="420"/>
      <c r="AA44" s="420"/>
      <c r="AB44" s="421"/>
      <c r="AC44" s="450" t="s">
        <v>66</v>
      </c>
      <c r="AD44" s="451"/>
      <c r="AE44" s="451"/>
      <c r="AF44" s="451"/>
      <c r="AG44" s="451"/>
      <c r="AH44" s="451"/>
      <c r="AI44" s="451"/>
      <c r="AJ44" s="451"/>
      <c r="AK44" s="451"/>
      <c r="AL44" s="451"/>
      <c r="AM44" s="451"/>
      <c r="AN44" s="451"/>
      <c r="AO44" s="451"/>
      <c r="AP44" s="452"/>
    </row>
    <row r="45" spans="1:47" ht="21" customHeight="1" x14ac:dyDescent="0.15">
      <c r="A45" s="418"/>
      <c r="B45" s="395" t="s">
        <v>67</v>
      </c>
      <c r="C45" s="396"/>
      <c r="D45" s="396"/>
      <c r="E45" s="396"/>
      <c r="F45" s="396"/>
      <c r="G45" s="396"/>
      <c r="H45" s="396"/>
      <c r="I45" s="396"/>
      <c r="J45" s="396"/>
      <c r="K45" s="396"/>
      <c r="L45" s="396"/>
      <c r="M45" s="396"/>
      <c r="N45" s="397"/>
      <c r="O45" s="440"/>
      <c r="P45" s="441"/>
      <c r="Q45" s="441"/>
      <c r="R45" s="441"/>
      <c r="S45" s="441"/>
      <c r="T45" s="441"/>
      <c r="U45" s="441"/>
      <c r="V45" s="441"/>
      <c r="W45" s="441"/>
      <c r="X45" s="441"/>
      <c r="Y45" s="441"/>
      <c r="Z45" s="441"/>
      <c r="AA45" s="441"/>
      <c r="AB45" s="442"/>
      <c r="AC45" s="399"/>
      <c r="AD45" s="399"/>
      <c r="AE45" s="399"/>
      <c r="AF45" s="399"/>
      <c r="AG45" s="399"/>
      <c r="AH45" s="399"/>
      <c r="AI45" s="399"/>
      <c r="AJ45" s="399"/>
      <c r="AK45" s="399"/>
      <c r="AL45" s="399"/>
      <c r="AM45" s="399"/>
      <c r="AN45" s="399"/>
      <c r="AO45" s="399"/>
      <c r="AP45" s="401"/>
    </row>
    <row r="46" spans="1:47" ht="21" customHeight="1" x14ac:dyDescent="0.15">
      <c r="A46" s="418"/>
      <c r="B46" s="395" t="s">
        <v>68</v>
      </c>
      <c r="C46" s="396"/>
      <c r="D46" s="396"/>
      <c r="E46" s="396"/>
      <c r="F46" s="396"/>
      <c r="G46" s="396"/>
      <c r="H46" s="396"/>
      <c r="I46" s="396"/>
      <c r="J46" s="396"/>
      <c r="K46" s="396"/>
      <c r="L46" s="396"/>
      <c r="M46" s="396"/>
      <c r="N46" s="397"/>
      <c r="O46" s="398"/>
      <c r="P46" s="399"/>
      <c r="Q46" s="399"/>
      <c r="R46" s="399"/>
      <c r="S46" s="399"/>
      <c r="T46" s="399"/>
      <c r="U46" s="399"/>
      <c r="V46" s="399"/>
      <c r="W46" s="399"/>
      <c r="X46" s="399"/>
      <c r="Y46" s="399"/>
      <c r="Z46" s="399"/>
      <c r="AA46" s="399"/>
      <c r="AB46" s="400"/>
      <c r="AC46" s="399"/>
      <c r="AD46" s="399"/>
      <c r="AE46" s="399"/>
      <c r="AF46" s="399"/>
      <c r="AG46" s="399"/>
      <c r="AH46" s="399"/>
      <c r="AI46" s="399"/>
      <c r="AJ46" s="399"/>
      <c r="AK46" s="399"/>
      <c r="AL46" s="399"/>
      <c r="AM46" s="399"/>
      <c r="AN46" s="399"/>
      <c r="AO46" s="399"/>
      <c r="AP46" s="401"/>
    </row>
    <row r="47" spans="1:47" ht="21" customHeight="1" x14ac:dyDescent="0.15">
      <c r="A47" s="418"/>
      <c r="B47" s="395" t="s">
        <v>69</v>
      </c>
      <c r="C47" s="396"/>
      <c r="D47" s="396"/>
      <c r="E47" s="396"/>
      <c r="F47" s="396"/>
      <c r="G47" s="396"/>
      <c r="H47" s="396"/>
      <c r="I47" s="396"/>
      <c r="J47" s="396"/>
      <c r="K47" s="396"/>
      <c r="L47" s="396"/>
      <c r="M47" s="396"/>
      <c r="N47" s="397"/>
      <c r="O47" s="398"/>
      <c r="P47" s="399"/>
      <c r="Q47" s="399"/>
      <c r="R47" s="399"/>
      <c r="S47" s="399"/>
      <c r="T47" s="399"/>
      <c r="U47" s="399"/>
      <c r="V47" s="399"/>
      <c r="W47" s="399"/>
      <c r="X47" s="399"/>
      <c r="Y47" s="399"/>
      <c r="Z47" s="399"/>
      <c r="AA47" s="399"/>
      <c r="AB47" s="400"/>
      <c r="AC47" s="399"/>
      <c r="AD47" s="399"/>
      <c r="AE47" s="399"/>
      <c r="AF47" s="399"/>
      <c r="AG47" s="399"/>
      <c r="AH47" s="399"/>
      <c r="AI47" s="399"/>
      <c r="AJ47" s="399"/>
      <c r="AK47" s="399"/>
      <c r="AL47" s="399"/>
      <c r="AM47" s="399"/>
      <c r="AN47" s="399"/>
      <c r="AO47" s="399"/>
      <c r="AP47" s="401"/>
    </row>
    <row r="48" spans="1:47" ht="21" customHeight="1" x14ac:dyDescent="0.15">
      <c r="A48" s="418"/>
      <c r="B48" s="395" t="s">
        <v>70</v>
      </c>
      <c r="C48" s="396"/>
      <c r="D48" s="396"/>
      <c r="E48" s="396"/>
      <c r="F48" s="396"/>
      <c r="G48" s="396"/>
      <c r="H48" s="396"/>
      <c r="I48" s="396"/>
      <c r="J48" s="396"/>
      <c r="K48" s="396"/>
      <c r="L48" s="396"/>
      <c r="M48" s="396"/>
      <c r="N48" s="397"/>
      <c r="O48" s="440"/>
      <c r="P48" s="441"/>
      <c r="Q48" s="441"/>
      <c r="R48" s="441"/>
      <c r="S48" s="441"/>
      <c r="T48" s="441"/>
      <c r="U48" s="441"/>
      <c r="V48" s="441"/>
      <c r="W48" s="441"/>
      <c r="X48" s="441"/>
      <c r="Y48" s="441"/>
      <c r="Z48" s="441"/>
      <c r="AA48" s="441"/>
      <c r="AB48" s="442"/>
      <c r="AC48" s="399"/>
      <c r="AD48" s="399"/>
      <c r="AE48" s="399"/>
      <c r="AF48" s="399"/>
      <c r="AG48" s="399"/>
      <c r="AH48" s="399"/>
      <c r="AI48" s="399"/>
      <c r="AJ48" s="399"/>
      <c r="AK48" s="399"/>
      <c r="AL48" s="399"/>
      <c r="AM48" s="399"/>
      <c r="AN48" s="399"/>
      <c r="AO48" s="399"/>
      <c r="AP48" s="401"/>
    </row>
    <row r="49" spans="1:46" ht="21" customHeight="1" x14ac:dyDescent="0.15">
      <c r="A49" s="418"/>
      <c r="B49" s="395" t="s">
        <v>71</v>
      </c>
      <c r="C49" s="396"/>
      <c r="D49" s="396"/>
      <c r="E49" s="396"/>
      <c r="F49" s="396"/>
      <c r="G49" s="396"/>
      <c r="H49" s="396"/>
      <c r="I49" s="396"/>
      <c r="J49" s="396"/>
      <c r="K49" s="396"/>
      <c r="L49" s="396"/>
      <c r="M49" s="396"/>
      <c r="N49" s="397"/>
      <c r="O49" s="398"/>
      <c r="P49" s="399"/>
      <c r="Q49" s="399"/>
      <c r="R49" s="399"/>
      <c r="S49" s="399"/>
      <c r="T49" s="399"/>
      <c r="U49" s="399"/>
      <c r="V49" s="399"/>
      <c r="W49" s="399"/>
      <c r="X49" s="399"/>
      <c r="Y49" s="399"/>
      <c r="Z49" s="399"/>
      <c r="AA49" s="399"/>
      <c r="AB49" s="400"/>
      <c r="AC49" s="399"/>
      <c r="AD49" s="399"/>
      <c r="AE49" s="399"/>
      <c r="AF49" s="399"/>
      <c r="AG49" s="399"/>
      <c r="AH49" s="399"/>
      <c r="AI49" s="399"/>
      <c r="AJ49" s="399"/>
      <c r="AK49" s="399"/>
      <c r="AL49" s="399"/>
      <c r="AM49" s="399"/>
      <c r="AN49" s="399"/>
      <c r="AO49" s="399"/>
      <c r="AP49" s="401"/>
    </row>
    <row r="50" spans="1:46" ht="21" customHeight="1" x14ac:dyDescent="0.15">
      <c r="A50" s="418"/>
      <c r="B50" s="395" t="s">
        <v>72</v>
      </c>
      <c r="C50" s="396"/>
      <c r="D50" s="396"/>
      <c r="E50" s="396"/>
      <c r="F50" s="396"/>
      <c r="G50" s="396"/>
      <c r="H50" s="396"/>
      <c r="I50" s="396"/>
      <c r="J50" s="396"/>
      <c r="K50" s="396"/>
      <c r="L50" s="396"/>
      <c r="M50" s="396"/>
      <c r="N50" s="397"/>
      <c r="O50" s="398"/>
      <c r="P50" s="399"/>
      <c r="Q50" s="399"/>
      <c r="R50" s="399"/>
      <c r="S50" s="399"/>
      <c r="T50" s="399"/>
      <c r="U50" s="399"/>
      <c r="V50" s="399"/>
      <c r="W50" s="399"/>
      <c r="X50" s="399"/>
      <c r="Y50" s="399"/>
      <c r="Z50" s="399"/>
      <c r="AA50" s="399"/>
      <c r="AB50" s="400"/>
      <c r="AC50" s="399"/>
      <c r="AD50" s="399"/>
      <c r="AE50" s="399"/>
      <c r="AF50" s="399"/>
      <c r="AG50" s="399"/>
      <c r="AH50" s="399"/>
      <c r="AI50" s="399"/>
      <c r="AJ50" s="399"/>
      <c r="AK50" s="399"/>
      <c r="AL50" s="399"/>
      <c r="AM50" s="399"/>
      <c r="AN50" s="399"/>
      <c r="AO50" s="399"/>
      <c r="AP50" s="401"/>
    </row>
    <row r="51" spans="1:46" ht="21" customHeight="1" x14ac:dyDescent="0.15">
      <c r="A51" s="402" t="s">
        <v>6</v>
      </c>
      <c r="B51" s="403"/>
      <c r="C51" s="403"/>
      <c r="D51" s="403"/>
      <c r="E51" s="403"/>
      <c r="F51" s="403"/>
      <c r="G51" s="403"/>
      <c r="H51" s="403"/>
      <c r="I51" s="404"/>
      <c r="J51" s="5"/>
      <c r="K51" s="6"/>
      <c r="L51" s="6"/>
      <c r="M51" s="6"/>
      <c r="N51" s="6"/>
      <c r="O51" s="6"/>
      <c r="P51" s="6"/>
      <c r="Q51" s="6"/>
      <c r="R51" s="6"/>
      <c r="S51" s="7"/>
      <c r="T51" s="405" t="s">
        <v>73</v>
      </c>
      <c r="U51" s="406"/>
      <c r="V51" s="406"/>
      <c r="W51" s="406"/>
      <c r="X51" s="406"/>
      <c r="Y51" s="406"/>
      <c r="Z51" s="406"/>
      <c r="AA51" s="406"/>
      <c r="AB51" s="406"/>
      <c r="AC51" s="406"/>
      <c r="AD51" s="406"/>
      <c r="AE51" s="406"/>
      <c r="AF51" s="406"/>
      <c r="AG51" s="406"/>
      <c r="AH51" s="406"/>
      <c r="AI51" s="406"/>
      <c r="AJ51" s="406"/>
      <c r="AK51" s="406"/>
      <c r="AL51" s="406"/>
      <c r="AM51" s="406"/>
      <c r="AN51" s="406"/>
      <c r="AO51" s="406"/>
      <c r="AP51" s="407"/>
      <c r="AQ51" s="253"/>
      <c r="AR51" s="253"/>
      <c r="AS51" s="253"/>
      <c r="AT51" s="253"/>
    </row>
    <row r="52" spans="1:46" ht="21" customHeight="1" thickBot="1" x14ac:dyDescent="0.2">
      <c r="A52" s="408" t="s">
        <v>74</v>
      </c>
      <c r="B52" s="409"/>
      <c r="C52" s="409"/>
      <c r="D52" s="409"/>
      <c r="E52" s="409"/>
      <c r="F52" s="409"/>
      <c r="G52" s="409"/>
      <c r="H52" s="409"/>
      <c r="I52" s="410"/>
      <c r="J52" s="411"/>
      <c r="K52" s="412"/>
      <c r="L52" s="413"/>
      <c r="M52" s="8"/>
      <c r="N52" s="8"/>
      <c r="O52" s="8"/>
      <c r="P52" s="8"/>
      <c r="Q52" s="8"/>
      <c r="R52" s="8"/>
      <c r="S52" s="9"/>
      <c r="T52" s="414"/>
      <c r="U52" s="415"/>
      <c r="V52" s="415"/>
      <c r="W52" s="415"/>
      <c r="X52" s="415"/>
      <c r="Y52" s="415"/>
      <c r="Z52" s="415"/>
      <c r="AA52" s="415"/>
      <c r="AB52" s="415"/>
      <c r="AC52" s="415"/>
      <c r="AD52" s="415"/>
      <c r="AE52" s="415"/>
      <c r="AF52" s="415"/>
      <c r="AG52" s="415"/>
      <c r="AH52" s="415"/>
      <c r="AI52" s="415"/>
      <c r="AJ52" s="415"/>
      <c r="AK52" s="415"/>
      <c r="AL52" s="415"/>
      <c r="AM52" s="415"/>
      <c r="AN52" s="415"/>
      <c r="AO52" s="415"/>
      <c r="AP52" s="416"/>
      <c r="AQ52" s="253"/>
      <c r="AR52" s="253"/>
      <c r="AS52" s="253"/>
      <c r="AT52" s="253"/>
    </row>
    <row r="53" spans="1:46" ht="9.75" customHeight="1" x14ac:dyDescent="0.15">
      <c r="A53" s="393"/>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253"/>
      <c r="AR53" s="253"/>
      <c r="AS53" s="253"/>
      <c r="AT53" s="253"/>
    </row>
    <row r="54" spans="1:46" ht="33" customHeight="1" x14ac:dyDescent="0.15">
      <c r="A54" s="233" t="s">
        <v>75</v>
      </c>
      <c r="B54" s="394" t="s">
        <v>76</v>
      </c>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253"/>
      <c r="AR54" s="253"/>
      <c r="AS54" s="253"/>
      <c r="AT54" s="253"/>
    </row>
  </sheetData>
  <mergeCells count="149">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AF14"/>
    <mergeCell ref="AH14:AO14"/>
    <mergeCell ref="A15:T15"/>
    <mergeCell ref="U15:W15"/>
    <mergeCell ref="X15:AG15"/>
    <mergeCell ref="AH15:AO15"/>
    <mergeCell ref="A11:AP11"/>
    <mergeCell ref="A12:T12"/>
    <mergeCell ref="U12:W12"/>
    <mergeCell ref="X12:Z12"/>
    <mergeCell ref="AA12:AO12"/>
    <mergeCell ref="A13:T13"/>
    <mergeCell ref="U13:W14"/>
    <mergeCell ref="X13:Z13"/>
    <mergeCell ref="AA13:AO13"/>
    <mergeCell ref="A14:T14"/>
    <mergeCell ref="B23:G23"/>
    <mergeCell ref="H23:K23"/>
    <mergeCell ref="L23:N23"/>
    <mergeCell ref="P23:S23"/>
    <mergeCell ref="U23:AP23"/>
    <mergeCell ref="B24:G24"/>
    <mergeCell ref="H24:AP24"/>
    <mergeCell ref="A16:AP16"/>
    <mergeCell ref="A17:AP17"/>
    <mergeCell ref="A18:AP18"/>
    <mergeCell ref="A19:AP19"/>
    <mergeCell ref="A20:AP20"/>
    <mergeCell ref="A21:A34"/>
    <mergeCell ref="B21:G21"/>
    <mergeCell ref="H21:AP21"/>
    <mergeCell ref="B22:G22"/>
    <mergeCell ref="H22:AP22"/>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29:G30"/>
    <mergeCell ref="H29:J30"/>
    <mergeCell ref="K29:T30"/>
    <mergeCell ref="U29:W29"/>
    <mergeCell ref="X29:AG29"/>
    <mergeCell ref="AH29:AP29"/>
    <mergeCell ref="B32:G32"/>
    <mergeCell ref="H32:AP32"/>
    <mergeCell ref="B33:G34"/>
    <mergeCell ref="H33:K34"/>
    <mergeCell ref="N33:S34"/>
    <mergeCell ref="V33:AP34"/>
    <mergeCell ref="U30:W30"/>
    <mergeCell ref="X30:AG30"/>
    <mergeCell ref="AH30:AP30"/>
    <mergeCell ref="B31:G31"/>
    <mergeCell ref="H31:K31"/>
    <mergeCell ref="L31:N31"/>
    <mergeCell ref="P31:S31"/>
    <mergeCell ref="U31:AP31"/>
    <mergeCell ref="B41:G42"/>
    <mergeCell ref="H41:J41"/>
    <mergeCell ref="K41:T41"/>
    <mergeCell ref="U41:W41"/>
    <mergeCell ref="X41:AP41"/>
    <mergeCell ref="H42:M42"/>
    <mergeCell ref="N42:AP42"/>
    <mergeCell ref="B38:G38"/>
    <mergeCell ref="H38:AP38"/>
    <mergeCell ref="B39:G39"/>
    <mergeCell ref="H39:I40"/>
    <mergeCell ref="J39:S40"/>
    <mergeCell ref="T39:T40"/>
    <mergeCell ref="U39:U40"/>
    <mergeCell ref="V39:AP40"/>
    <mergeCell ref="B40:G40"/>
    <mergeCell ref="O49:AB49"/>
    <mergeCell ref="AC49:AP49"/>
    <mergeCell ref="B46:N46"/>
    <mergeCell ref="O46:AB46"/>
    <mergeCell ref="AC46:AP46"/>
    <mergeCell ref="B47:N47"/>
    <mergeCell ref="O47:AB47"/>
    <mergeCell ref="AC47:AP47"/>
    <mergeCell ref="B43:N44"/>
    <mergeCell ref="O43:AP43"/>
    <mergeCell ref="O44:AB44"/>
    <mergeCell ref="AC44:AP44"/>
    <mergeCell ref="B45:N45"/>
    <mergeCell ref="O45:AB45"/>
    <mergeCell ref="AC45:AP45"/>
    <mergeCell ref="A53:AP53"/>
    <mergeCell ref="B54:AP54"/>
    <mergeCell ref="B50:N50"/>
    <mergeCell ref="O50:AB50"/>
    <mergeCell ref="AC50:AP50"/>
    <mergeCell ref="A51:I51"/>
    <mergeCell ref="T51:AP51"/>
    <mergeCell ref="A52:I52"/>
    <mergeCell ref="J52:L52"/>
    <mergeCell ref="T52:AP52"/>
    <mergeCell ref="A35:A50"/>
    <mergeCell ref="B35:G35"/>
    <mergeCell ref="H35:AP35"/>
    <mergeCell ref="B36:G36"/>
    <mergeCell ref="H36:AP36"/>
    <mergeCell ref="B37:G37"/>
    <mergeCell ref="H37:K37"/>
    <mergeCell ref="L37:N37"/>
    <mergeCell ref="P37:S37"/>
    <mergeCell ref="U37:AP37"/>
    <mergeCell ref="B48:N48"/>
    <mergeCell ref="O48:AB48"/>
    <mergeCell ref="AC48:AP48"/>
    <mergeCell ref="B49:N49"/>
  </mergeCells>
  <phoneticPr fontId="2"/>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3E0B3-9839-485A-ACE9-C93002964ABB}">
  <dimension ref="A1:AM114"/>
  <sheetViews>
    <sheetView view="pageBreakPreview" zoomScaleNormal="90" zoomScaleSheetLayoutView="100" workbookViewId="0"/>
  </sheetViews>
  <sheetFormatPr defaultColWidth="7.625" defaultRowHeight="12" x14ac:dyDescent="0.15"/>
  <cols>
    <col min="1" max="34" width="2.75" style="211" customWidth="1"/>
    <col min="35" max="16384" width="7.625" style="211"/>
  </cols>
  <sheetData>
    <row r="1" spans="1:34" ht="36.6" customHeight="1" thickBot="1" x14ac:dyDescent="0.2">
      <c r="A1" s="220" t="s">
        <v>316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t="s">
        <v>317</v>
      </c>
      <c r="AE1" s="210" t="s">
        <v>317</v>
      </c>
      <c r="AF1" s="210"/>
      <c r="AG1" s="210"/>
      <c r="AH1" s="210"/>
    </row>
    <row r="2" spans="1:34" s="221" customFormat="1" ht="18" customHeight="1" x14ac:dyDescent="0.15">
      <c r="A2" s="774" t="s">
        <v>425</v>
      </c>
      <c r="B2" s="775"/>
      <c r="C2" s="775"/>
      <c r="D2" s="775"/>
      <c r="E2" s="775"/>
      <c r="F2" s="775"/>
      <c r="G2" s="775"/>
      <c r="H2" s="786" t="s">
        <v>318</v>
      </c>
      <c r="I2" s="790"/>
      <c r="J2" s="790"/>
      <c r="K2" s="790"/>
      <c r="L2" s="790"/>
      <c r="M2" s="790"/>
      <c r="N2" s="790"/>
      <c r="O2" s="790"/>
      <c r="P2" s="790"/>
      <c r="Q2" s="790"/>
      <c r="R2" s="790"/>
      <c r="S2" s="791"/>
      <c r="T2" s="786"/>
      <c r="U2" s="791"/>
      <c r="V2" s="790" t="s">
        <v>254</v>
      </c>
      <c r="W2" s="790"/>
      <c r="X2" s="790"/>
      <c r="Y2" s="790"/>
      <c r="Z2" s="790"/>
      <c r="AA2" s="790"/>
      <c r="AB2" s="790"/>
      <c r="AC2" s="790"/>
      <c r="AD2" s="790"/>
      <c r="AE2" s="790"/>
      <c r="AF2" s="791"/>
      <c r="AG2" s="786"/>
      <c r="AH2" s="787"/>
    </row>
    <row r="3" spans="1:34" s="221" customFormat="1" ht="18" customHeight="1" thickBot="1" x14ac:dyDescent="0.2">
      <c r="A3" s="776"/>
      <c r="B3" s="777"/>
      <c r="C3" s="777"/>
      <c r="D3" s="777"/>
      <c r="E3" s="777"/>
      <c r="F3" s="777"/>
      <c r="G3" s="777"/>
      <c r="H3" s="788"/>
      <c r="I3" s="792"/>
      <c r="J3" s="792"/>
      <c r="K3" s="792"/>
      <c r="L3" s="792"/>
      <c r="M3" s="792"/>
      <c r="N3" s="792"/>
      <c r="O3" s="792"/>
      <c r="P3" s="792"/>
      <c r="Q3" s="792"/>
      <c r="R3" s="792"/>
      <c r="S3" s="793"/>
      <c r="T3" s="794"/>
      <c r="U3" s="795"/>
      <c r="V3" s="792"/>
      <c r="W3" s="792"/>
      <c r="X3" s="792"/>
      <c r="Y3" s="792"/>
      <c r="Z3" s="792"/>
      <c r="AA3" s="792"/>
      <c r="AB3" s="792"/>
      <c r="AC3" s="792"/>
      <c r="AD3" s="792"/>
      <c r="AE3" s="792"/>
      <c r="AF3" s="793"/>
      <c r="AG3" s="788"/>
      <c r="AH3" s="789"/>
    </row>
    <row r="4" spans="1:34" s="212" customFormat="1" ht="15" customHeight="1" x14ac:dyDescent="0.15">
      <c r="A4" s="778" t="s">
        <v>319</v>
      </c>
      <c r="B4" s="779"/>
      <c r="C4" s="782" t="s">
        <v>320</v>
      </c>
      <c r="D4" s="783"/>
      <c r="E4" s="783"/>
      <c r="F4" s="783"/>
      <c r="G4" s="784"/>
      <c r="H4" s="785"/>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8"/>
    </row>
    <row r="5" spans="1:34" s="212" customFormat="1" ht="30" customHeight="1" x14ac:dyDescent="0.15">
      <c r="A5" s="780"/>
      <c r="B5" s="781"/>
      <c r="C5" s="579" t="s">
        <v>39</v>
      </c>
      <c r="D5" s="579"/>
      <c r="E5" s="579"/>
      <c r="F5" s="579"/>
      <c r="G5" s="579"/>
      <c r="H5" s="580"/>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2"/>
    </row>
    <row r="6" spans="1:34" s="212" customFormat="1" ht="15" customHeight="1" x14ac:dyDescent="0.15">
      <c r="A6" s="780"/>
      <c r="B6" s="781"/>
      <c r="C6" s="222"/>
      <c r="D6" s="223"/>
      <c r="E6" s="223"/>
      <c r="F6" s="223"/>
      <c r="G6" s="224"/>
      <c r="H6" s="583" t="s">
        <v>321</v>
      </c>
      <c r="I6" s="584"/>
      <c r="J6" s="584"/>
      <c r="K6" s="584"/>
      <c r="L6" s="585"/>
      <c r="M6" s="585"/>
      <c r="N6" s="239" t="s">
        <v>322</v>
      </c>
      <c r="O6" s="585"/>
      <c r="P6" s="585"/>
      <c r="Q6" s="213" t="s">
        <v>323</v>
      </c>
      <c r="R6" s="584"/>
      <c r="S6" s="584"/>
      <c r="T6" s="584"/>
      <c r="U6" s="584"/>
      <c r="V6" s="584"/>
      <c r="W6" s="584"/>
      <c r="X6" s="584"/>
      <c r="Y6" s="584"/>
      <c r="Z6" s="584"/>
      <c r="AA6" s="584"/>
      <c r="AB6" s="584"/>
      <c r="AC6" s="584"/>
      <c r="AD6" s="584"/>
      <c r="AE6" s="584"/>
      <c r="AF6" s="584"/>
      <c r="AG6" s="584"/>
      <c r="AH6" s="586"/>
    </row>
    <row r="7" spans="1:34" s="212" customFormat="1" ht="15" customHeight="1" x14ac:dyDescent="0.15">
      <c r="A7" s="780"/>
      <c r="B7" s="781"/>
      <c r="C7" s="587" t="s">
        <v>374</v>
      </c>
      <c r="D7" s="588"/>
      <c r="E7" s="588"/>
      <c r="F7" s="588"/>
      <c r="G7" s="589"/>
      <c r="H7" s="596"/>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8"/>
    </row>
    <row r="8" spans="1:34" s="212" customFormat="1" ht="15" customHeight="1" x14ac:dyDescent="0.15">
      <c r="A8" s="780"/>
      <c r="B8" s="781"/>
      <c r="C8" s="599" t="s">
        <v>375</v>
      </c>
      <c r="D8" s="600"/>
      <c r="E8" s="600"/>
      <c r="F8" s="600"/>
      <c r="G8" s="601"/>
      <c r="H8" s="605"/>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7"/>
    </row>
    <row r="9" spans="1:34" s="212" customFormat="1" ht="18.95" customHeight="1" x14ac:dyDescent="0.15">
      <c r="A9" s="780"/>
      <c r="B9" s="781"/>
      <c r="C9" s="602"/>
      <c r="D9" s="603"/>
      <c r="E9" s="603"/>
      <c r="F9" s="603"/>
      <c r="G9" s="604"/>
      <c r="H9" s="608"/>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10"/>
    </row>
    <row r="10" spans="1:34" s="212" customFormat="1" ht="15" customHeight="1" x14ac:dyDescent="0.15">
      <c r="A10" s="780"/>
      <c r="B10" s="781"/>
      <c r="C10" s="611" t="s">
        <v>324</v>
      </c>
      <c r="D10" s="611"/>
      <c r="E10" s="611"/>
      <c r="F10" s="611"/>
      <c r="G10" s="611"/>
      <c r="H10" s="615" t="s">
        <v>10</v>
      </c>
      <c r="I10" s="616"/>
      <c r="J10" s="617"/>
      <c r="K10" s="618"/>
      <c r="L10" s="619"/>
      <c r="M10" s="619"/>
      <c r="N10" s="619"/>
      <c r="O10" s="619"/>
      <c r="P10" s="619"/>
      <c r="Q10" s="619"/>
      <c r="R10" s="619"/>
      <c r="S10" s="619"/>
      <c r="T10" s="619"/>
      <c r="U10" s="620"/>
      <c r="V10" s="615" t="s">
        <v>9</v>
      </c>
      <c r="W10" s="616"/>
      <c r="X10" s="617"/>
      <c r="Y10" s="621"/>
      <c r="Z10" s="622"/>
      <c r="AA10" s="622"/>
      <c r="AB10" s="622"/>
      <c r="AC10" s="622"/>
      <c r="AD10" s="622"/>
      <c r="AE10" s="622"/>
      <c r="AF10" s="622"/>
      <c r="AG10" s="622"/>
      <c r="AH10" s="623"/>
    </row>
    <row r="11" spans="1:34" s="212" customFormat="1" ht="15" customHeight="1" x14ac:dyDescent="0.15">
      <c r="A11" s="780"/>
      <c r="B11" s="781"/>
      <c r="C11" s="611"/>
      <c r="D11" s="611"/>
      <c r="E11" s="611"/>
      <c r="F11" s="611"/>
      <c r="G11" s="611"/>
      <c r="H11" s="624" t="s">
        <v>325</v>
      </c>
      <c r="I11" s="624"/>
      <c r="J11" s="624"/>
      <c r="K11" s="621"/>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3"/>
    </row>
    <row r="12" spans="1:34" s="212" customFormat="1" ht="15" customHeight="1" x14ac:dyDescent="0.15">
      <c r="A12" s="649" t="s">
        <v>326</v>
      </c>
      <c r="B12" s="650"/>
      <c r="C12" s="763" t="s">
        <v>320</v>
      </c>
      <c r="D12" s="763"/>
      <c r="E12" s="763"/>
      <c r="F12" s="763"/>
      <c r="G12" s="763"/>
      <c r="H12" s="764"/>
      <c r="I12" s="764"/>
      <c r="J12" s="764"/>
      <c r="K12" s="764"/>
      <c r="L12" s="764"/>
      <c r="M12" s="764"/>
      <c r="N12" s="764"/>
      <c r="O12" s="764"/>
      <c r="P12" s="765"/>
      <c r="Q12" s="696"/>
      <c r="R12" s="697"/>
      <c r="S12" s="583" t="s">
        <v>321</v>
      </c>
      <c r="T12" s="584"/>
      <c r="U12" s="584"/>
      <c r="V12" s="584"/>
      <c r="W12" s="585"/>
      <c r="X12" s="585"/>
      <c r="Y12" s="239" t="s">
        <v>322</v>
      </c>
      <c r="Z12" s="585"/>
      <c r="AA12" s="585"/>
      <c r="AB12" s="213" t="s">
        <v>323</v>
      </c>
      <c r="AC12" s="696"/>
      <c r="AD12" s="696"/>
      <c r="AE12" s="696"/>
      <c r="AF12" s="696"/>
      <c r="AG12" s="696"/>
      <c r="AH12" s="746"/>
    </row>
    <row r="13" spans="1:34" s="212" customFormat="1" ht="15" customHeight="1" x14ac:dyDescent="0.15">
      <c r="A13" s="651"/>
      <c r="B13" s="652"/>
      <c r="C13" s="747" t="s">
        <v>327</v>
      </c>
      <c r="D13" s="748"/>
      <c r="E13" s="748"/>
      <c r="F13" s="748"/>
      <c r="G13" s="749"/>
      <c r="H13" s="750"/>
      <c r="I13" s="751"/>
      <c r="J13" s="751"/>
      <c r="K13" s="751"/>
      <c r="L13" s="751"/>
      <c r="M13" s="751"/>
      <c r="N13" s="751"/>
      <c r="O13" s="752"/>
      <c r="P13" s="599" t="s">
        <v>374</v>
      </c>
      <c r="Q13" s="600"/>
      <c r="R13" s="601"/>
      <c r="S13" s="596"/>
      <c r="T13" s="597"/>
      <c r="U13" s="597"/>
      <c r="V13" s="597"/>
      <c r="W13" s="597"/>
      <c r="X13" s="597"/>
      <c r="Y13" s="597"/>
      <c r="Z13" s="597"/>
      <c r="AA13" s="597"/>
      <c r="AB13" s="597"/>
      <c r="AC13" s="597"/>
      <c r="AD13" s="597"/>
      <c r="AE13" s="597"/>
      <c r="AF13" s="597"/>
      <c r="AG13" s="597"/>
      <c r="AH13" s="598"/>
    </row>
    <row r="14" spans="1:34" s="212" customFormat="1" ht="15" customHeight="1" x14ac:dyDescent="0.15">
      <c r="A14" s="651"/>
      <c r="B14" s="652"/>
      <c r="C14" s="602"/>
      <c r="D14" s="603"/>
      <c r="E14" s="603"/>
      <c r="F14" s="603"/>
      <c r="G14" s="604"/>
      <c r="H14" s="753"/>
      <c r="I14" s="754"/>
      <c r="J14" s="754"/>
      <c r="K14" s="754"/>
      <c r="L14" s="754"/>
      <c r="M14" s="754"/>
      <c r="N14" s="754"/>
      <c r="O14" s="755"/>
      <c r="P14" s="747" t="s">
        <v>376</v>
      </c>
      <c r="Q14" s="748"/>
      <c r="R14" s="749"/>
      <c r="S14" s="756"/>
      <c r="T14" s="757"/>
      <c r="U14" s="757"/>
      <c r="V14" s="757"/>
      <c r="W14" s="757"/>
      <c r="X14" s="757"/>
      <c r="Y14" s="757"/>
      <c r="Z14" s="757"/>
      <c r="AA14" s="757"/>
      <c r="AB14" s="757"/>
      <c r="AC14" s="757"/>
      <c r="AD14" s="757"/>
      <c r="AE14" s="757"/>
      <c r="AF14" s="757"/>
      <c r="AG14" s="757"/>
      <c r="AH14" s="758"/>
    </row>
    <row r="15" spans="1:34" s="212" customFormat="1" ht="15" customHeight="1" x14ac:dyDescent="0.15">
      <c r="A15" s="651"/>
      <c r="B15" s="652"/>
      <c r="C15" s="611" t="s">
        <v>328</v>
      </c>
      <c r="D15" s="611"/>
      <c r="E15" s="611"/>
      <c r="F15" s="611"/>
      <c r="G15" s="611"/>
      <c r="H15" s="762"/>
      <c r="I15" s="762"/>
      <c r="J15" s="762"/>
      <c r="K15" s="762"/>
      <c r="L15" s="762"/>
      <c r="M15" s="762"/>
      <c r="N15" s="762"/>
      <c r="O15" s="762"/>
      <c r="P15" s="602"/>
      <c r="Q15" s="603"/>
      <c r="R15" s="604"/>
      <c r="S15" s="759"/>
      <c r="T15" s="760"/>
      <c r="U15" s="760"/>
      <c r="V15" s="760"/>
      <c r="W15" s="760"/>
      <c r="X15" s="760"/>
      <c r="Y15" s="760"/>
      <c r="Z15" s="760"/>
      <c r="AA15" s="760"/>
      <c r="AB15" s="760"/>
      <c r="AC15" s="760"/>
      <c r="AD15" s="760"/>
      <c r="AE15" s="760"/>
      <c r="AF15" s="760"/>
      <c r="AG15" s="760"/>
      <c r="AH15" s="761"/>
    </row>
    <row r="16" spans="1:34" s="212" customFormat="1" ht="27" customHeight="1" x14ac:dyDescent="0.15">
      <c r="A16" s="651"/>
      <c r="B16" s="652"/>
      <c r="C16" s="699" t="s">
        <v>329</v>
      </c>
      <c r="D16" s="719"/>
      <c r="E16" s="719"/>
      <c r="F16" s="719"/>
      <c r="G16" s="719"/>
      <c r="H16" s="719"/>
      <c r="I16" s="719"/>
      <c r="J16" s="719"/>
      <c r="K16" s="719"/>
      <c r="L16" s="719"/>
      <c r="M16" s="719"/>
      <c r="N16" s="719"/>
      <c r="O16" s="719"/>
      <c r="P16" s="719"/>
      <c r="Q16" s="719"/>
      <c r="R16" s="721"/>
      <c r="S16" s="722"/>
      <c r="T16" s="723"/>
      <c r="U16" s="723"/>
      <c r="V16" s="723"/>
      <c r="W16" s="723"/>
      <c r="X16" s="723"/>
      <c r="Y16" s="723"/>
      <c r="Z16" s="723"/>
      <c r="AA16" s="723"/>
      <c r="AB16" s="723"/>
      <c r="AC16" s="723"/>
      <c r="AD16" s="723"/>
      <c r="AE16" s="723"/>
      <c r="AF16" s="723"/>
      <c r="AG16" s="723"/>
      <c r="AH16" s="724"/>
    </row>
    <row r="17" spans="1:39" s="212" customFormat="1" ht="15" customHeight="1" x14ac:dyDescent="0.15">
      <c r="A17" s="651"/>
      <c r="B17" s="652"/>
      <c r="C17" s="725" t="s">
        <v>330</v>
      </c>
      <c r="D17" s="726"/>
      <c r="E17" s="726"/>
      <c r="F17" s="726"/>
      <c r="G17" s="726"/>
      <c r="H17" s="726"/>
      <c r="I17" s="726"/>
      <c r="J17" s="727"/>
      <c r="K17" s="688" t="s">
        <v>377</v>
      </c>
      <c r="L17" s="686"/>
      <c r="M17" s="686"/>
      <c r="N17" s="686"/>
      <c r="O17" s="686"/>
      <c r="P17" s="686"/>
      <c r="Q17" s="686"/>
      <c r="R17" s="687"/>
      <c r="S17" s="732"/>
      <c r="T17" s="733"/>
      <c r="U17" s="733"/>
      <c r="V17" s="733"/>
      <c r="W17" s="733"/>
      <c r="X17" s="733"/>
      <c r="Y17" s="733"/>
      <c r="Z17" s="733"/>
      <c r="AA17" s="733"/>
      <c r="AB17" s="733"/>
      <c r="AC17" s="733"/>
      <c r="AD17" s="733"/>
      <c r="AE17" s="733"/>
      <c r="AF17" s="733"/>
      <c r="AG17" s="733"/>
      <c r="AH17" s="734"/>
    </row>
    <row r="18" spans="1:39" s="212" customFormat="1" ht="15" customHeight="1" x14ac:dyDescent="0.15">
      <c r="A18" s="651"/>
      <c r="B18" s="652"/>
      <c r="C18" s="728"/>
      <c r="D18" s="729"/>
      <c r="E18" s="729"/>
      <c r="F18" s="729"/>
      <c r="G18" s="729"/>
      <c r="H18" s="729"/>
      <c r="I18" s="729"/>
      <c r="J18" s="730"/>
      <c r="K18" s="766" t="s">
        <v>331</v>
      </c>
      <c r="L18" s="767"/>
      <c r="M18" s="767"/>
      <c r="N18" s="767"/>
      <c r="O18" s="767"/>
      <c r="P18" s="767"/>
      <c r="Q18" s="767"/>
      <c r="R18" s="768"/>
      <c r="S18" s="772"/>
      <c r="T18" s="772"/>
      <c r="U18" s="772"/>
      <c r="V18" s="772"/>
      <c r="W18" s="772"/>
      <c r="X18" s="772"/>
      <c r="Y18" s="772"/>
      <c r="Z18" s="772"/>
      <c r="AA18" s="772"/>
      <c r="AB18" s="772"/>
      <c r="AC18" s="772"/>
      <c r="AD18" s="772"/>
      <c r="AE18" s="772"/>
      <c r="AF18" s="772"/>
      <c r="AG18" s="772"/>
      <c r="AH18" s="773"/>
    </row>
    <row r="19" spans="1:39" s="212" customFormat="1" ht="15" customHeight="1" thickBot="1" x14ac:dyDescent="0.2">
      <c r="A19" s="651"/>
      <c r="B19" s="652"/>
      <c r="C19" s="728"/>
      <c r="D19" s="731"/>
      <c r="E19" s="731"/>
      <c r="F19" s="731"/>
      <c r="G19" s="731"/>
      <c r="H19" s="731"/>
      <c r="I19" s="731"/>
      <c r="J19" s="730"/>
      <c r="K19" s="769"/>
      <c r="L19" s="770"/>
      <c r="M19" s="770"/>
      <c r="N19" s="770"/>
      <c r="O19" s="770"/>
      <c r="P19" s="770"/>
      <c r="Q19" s="770"/>
      <c r="R19" s="771"/>
      <c r="S19" s="572"/>
      <c r="T19" s="573"/>
      <c r="U19" s="573"/>
      <c r="V19" s="573"/>
      <c r="W19" s="573"/>
      <c r="X19" s="573"/>
      <c r="Y19" s="573"/>
      <c r="Z19" s="573"/>
      <c r="AA19" s="573"/>
      <c r="AB19" s="573"/>
      <c r="AC19" s="573"/>
      <c r="AD19" s="573"/>
      <c r="AE19" s="573"/>
      <c r="AF19" s="573"/>
      <c r="AG19" s="573"/>
      <c r="AH19" s="574"/>
    </row>
    <row r="20" spans="1:39" s="212" customFormat="1" ht="15" customHeight="1" x14ac:dyDescent="0.15">
      <c r="A20" s="735" t="s">
        <v>332</v>
      </c>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7"/>
      <c r="AM20" s="214"/>
    </row>
    <row r="21" spans="1:39" s="248" customFormat="1" ht="15" customHeight="1" thickBot="1" x14ac:dyDescent="0.2">
      <c r="A21" s="738" t="s">
        <v>333</v>
      </c>
      <c r="B21" s="739"/>
      <c r="C21" s="739"/>
      <c r="D21" s="739"/>
      <c r="E21" s="739"/>
      <c r="F21" s="739"/>
      <c r="G21" s="739"/>
      <c r="H21" s="739"/>
      <c r="I21" s="739"/>
      <c r="J21" s="739"/>
      <c r="K21" s="739"/>
      <c r="L21" s="739"/>
      <c r="M21" s="740"/>
      <c r="N21" s="741"/>
      <c r="O21" s="742"/>
      <c r="P21" s="742"/>
      <c r="Q21" s="225" t="s">
        <v>334</v>
      </c>
      <c r="R21" s="226"/>
      <c r="S21" s="743" t="s">
        <v>335</v>
      </c>
      <c r="T21" s="739"/>
      <c r="U21" s="739"/>
      <c r="V21" s="739"/>
      <c r="W21" s="739"/>
      <c r="X21" s="739"/>
      <c r="Y21" s="739"/>
      <c r="Z21" s="739"/>
      <c r="AA21" s="739"/>
      <c r="AB21" s="739"/>
      <c r="AC21" s="740"/>
      <c r="AD21" s="744"/>
      <c r="AE21" s="745"/>
      <c r="AF21" s="745"/>
      <c r="AG21" s="225" t="s">
        <v>336</v>
      </c>
      <c r="AH21" s="227"/>
    </row>
    <row r="22" spans="1:39" s="212" customFormat="1" ht="14.25" customHeight="1" x14ac:dyDescent="0.15">
      <c r="A22" s="690" t="s">
        <v>337</v>
      </c>
      <c r="B22" s="693" t="s">
        <v>338</v>
      </c>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4"/>
    </row>
    <row r="23" spans="1:39" s="212" customFormat="1" ht="21.2" customHeight="1" x14ac:dyDescent="0.15">
      <c r="A23" s="691"/>
      <c r="B23" s="695" t="s">
        <v>339</v>
      </c>
      <c r="C23" s="696"/>
      <c r="D23" s="696"/>
      <c r="E23" s="696"/>
      <c r="F23" s="696"/>
      <c r="G23" s="696"/>
      <c r="H23" s="696"/>
      <c r="I23" s="696"/>
      <c r="J23" s="697"/>
      <c r="K23" s="688" t="s">
        <v>15</v>
      </c>
      <c r="L23" s="686"/>
      <c r="M23" s="686"/>
      <c r="N23" s="686"/>
      <c r="O23" s="686"/>
      <c r="P23" s="687"/>
      <c r="Q23" s="688" t="s">
        <v>340</v>
      </c>
      <c r="R23" s="686"/>
      <c r="S23" s="686"/>
      <c r="T23" s="686"/>
      <c r="U23" s="686"/>
      <c r="V23" s="686"/>
      <c r="W23" s="611" t="s">
        <v>341</v>
      </c>
      <c r="X23" s="611"/>
      <c r="Y23" s="611"/>
      <c r="Z23" s="611"/>
      <c r="AA23" s="611"/>
      <c r="AB23" s="611"/>
      <c r="AC23" s="699" t="s">
        <v>342</v>
      </c>
      <c r="AD23" s="686"/>
      <c r="AE23" s="686"/>
      <c r="AF23" s="686"/>
      <c r="AG23" s="686"/>
      <c r="AH23" s="689"/>
    </row>
    <row r="24" spans="1:39" s="212" customFormat="1" ht="16.350000000000001" customHeight="1" x14ac:dyDescent="0.15">
      <c r="A24" s="691"/>
      <c r="B24" s="698"/>
      <c r="C24" s="603"/>
      <c r="D24" s="603"/>
      <c r="E24" s="603"/>
      <c r="F24" s="603"/>
      <c r="G24" s="603"/>
      <c r="H24" s="603"/>
      <c r="I24" s="603"/>
      <c r="J24" s="604"/>
      <c r="K24" s="688" t="s">
        <v>343</v>
      </c>
      <c r="L24" s="686"/>
      <c r="M24" s="687"/>
      <c r="N24" s="688" t="s">
        <v>344</v>
      </c>
      <c r="O24" s="686"/>
      <c r="P24" s="687"/>
      <c r="Q24" s="688" t="s">
        <v>343</v>
      </c>
      <c r="R24" s="686"/>
      <c r="S24" s="687"/>
      <c r="T24" s="688" t="s">
        <v>344</v>
      </c>
      <c r="U24" s="686"/>
      <c r="V24" s="687"/>
      <c r="W24" s="688" t="s">
        <v>343</v>
      </c>
      <c r="X24" s="686"/>
      <c r="Y24" s="687"/>
      <c r="Z24" s="688" t="s">
        <v>344</v>
      </c>
      <c r="AA24" s="686"/>
      <c r="AB24" s="687"/>
      <c r="AC24" s="688" t="s">
        <v>343</v>
      </c>
      <c r="AD24" s="686"/>
      <c r="AE24" s="687"/>
      <c r="AF24" s="688" t="s">
        <v>344</v>
      </c>
      <c r="AG24" s="686"/>
      <c r="AH24" s="689"/>
    </row>
    <row r="25" spans="1:39" s="212" customFormat="1" ht="16.350000000000001" customHeight="1" x14ac:dyDescent="0.15">
      <c r="A25" s="691"/>
      <c r="B25" s="685" t="s">
        <v>345</v>
      </c>
      <c r="C25" s="686"/>
      <c r="D25" s="686"/>
      <c r="E25" s="686"/>
      <c r="F25" s="686"/>
      <c r="G25" s="686"/>
      <c r="H25" s="686"/>
      <c r="I25" s="686"/>
      <c r="J25" s="687"/>
      <c r="K25" s="688"/>
      <c r="L25" s="686"/>
      <c r="M25" s="687"/>
      <c r="N25" s="688"/>
      <c r="O25" s="686"/>
      <c r="P25" s="687"/>
      <c r="Q25" s="688"/>
      <c r="R25" s="686"/>
      <c r="S25" s="687"/>
      <c r="T25" s="688"/>
      <c r="U25" s="686"/>
      <c r="V25" s="687"/>
      <c r="W25" s="688"/>
      <c r="X25" s="686"/>
      <c r="Y25" s="687"/>
      <c r="Z25" s="688"/>
      <c r="AA25" s="686"/>
      <c r="AB25" s="687"/>
      <c r="AC25" s="688"/>
      <c r="AD25" s="686"/>
      <c r="AE25" s="687"/>
      <c r="AF25" s="688"/>
      <c r="AG25" s="686"/>
      <c r="AH25" s="689"/>
    </row>
    <row r="26" spans="1:39" s="212" customFormat="1" ht="16.350000000000001" customHeight="1" x14ac:dyDescent="0.15">
      <c r="A26" s="691"/>
      <c r="B26" s="685" t="s">
        <v>346</v>
      </c>
      <c r="C26" s="686"/>
      <c r="D26" s="686"/>
      <c r="E26" s="686"/>
      <c r="F26" s="686"/>
      <c r="G26" s="686"/>
      <c r="H26" s="686"/>
      <c r="I26" s="686"/>
      <c r="J26" s="687"/>
      <c r="K26" s="688"/>
      <c r="L26" s="686"/>
      <c r="M26" s="687"/>
      <c r="N26" s="688"/>
      <c r="O26" s="686"/>
      <c r="P26" s="687"/>
      <c r="Q26" s="688"/>
      <c r="R26" s="686"/>
      <c r="S26" s="687"/>
      <c r="T26" s="688"/>
      <c r="U26" s="686"/>
      <c r="V26" s="687"/>
      <c r="W26" s="688"/>
      <c r="X26" s="686"/>
      <c r="Y26" s="687"/>
      <c r="Z26" s="688"/>
      <c r="AA26" s="686"/>
      <c r="AB26" s="687"/>
      <c r="AC26" s="688"/>
      <c r="AD26" s="686"/>
      <c r="AE26" s="687"/>
      <c r="AF26" s="688"/>
      <c r="AG26" s="686"/>
      <c r="AH26" s="689"/>
    </row>
    <row r="27" spans="1:39" s="212" customFormat="1" ht="14.25" customHeight="1" x14ac:dyDescent="0.15">
      <c r="A27" s="691"/>
      <c r="B27" s="713" t="s">
        <v>332</v>
      </c>
      <c r="C27" s="668"/>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9"/>
    </row>
    <row r="28" spans="1:39" s="212" customFormat="1" ht="16.350000000000001" customHeight="1" x14ac:dyDescent="0.15">
      <c r="A28" s="700"/>
      <c r="B28" s="670" t="s">
        <v>424</v>
      </c>
      <c r="C28" s="671"/>
      <c r="D28" s="671"/>
      <c r="E28" s="671"/>
      <c r="F28" s="671"/>
      <c r="G28" s="671"/>
      <c r="H28" s="671"/>
      <c r="I28" s="671"/>
      <c r="J28" s="672"/>
      <c r="K28" s="679" t="s">
        <v>347</v>
      </c>
      <c r="L28" s="679"/>
      <c r="M28" s="679"/>
      <c r="N28" s="679" t="s">
        <v>348</v>
      </c>
      <c r="O28" s="679"/>
      <c r="P28" s="679"/>
      <c r="Q28" s="679" t="s">
        <v>349</v>
      </c>
      <c r="R28" s="679"/>
      <c r="S28" s="679"/>
      <c r="T28" s="679" t="s">
        <v>350</v>
      </c>
      <c r="U28" s="679"/>
      <c r="V28" s="679"/>
      <c r="W28" s="679" t="s">
        <v>351</v>
      </c>
      <c r="X28" s="679"/>
      <c r="Y28" s="679"/>
      <c r="Z28" s="679" t="s">
        <v>352</v>
      </c>
      <c r="AA28" s="679"/>
      <c r="AB28" s="679"/>
      <c r="AC28" s="679" t="s">
        <v>353</v>
      </c>
      <c r="AD28" s="679"/>
      <c r="AE28" s="679"/>
      <c r="AF28" s="679" t="s">
        <v>354</v>
      </c>
      <c r="AG28" s="679"/>
      <c r="AH28" s="680"/>
    </row>
    <row r="29" spans="1:39" s="212" customFormat="1" ht="15.6" customHeight="1" x14ac:dyDescent="0.15">
      <c r="A29" s="700"/>
      <c r="B29" s="673"/>
      <c r="C29" s="674"/>
      <c r="D29" s="674"/>
      <c r="E29" s="674"/>
      <c r="F29" s="674"/>
      <c r="G29" s="674"/>
      <c r="H29" s="674"/>
      <c r="I29" s="674"/>
      <c r="J29" s="675"/>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80"/>
    </row>
    <row r="30" spans="1:39" s="212" customFormat="1" ht="15.95" customHeight="1" x14ac:dyDescent="0.15">
      <c r="A30" s="700"/>
      <c r="B30" s="676"/>
      <c r="C30" s="677"/>
      <c r="D30" s="677"/>
      <c r="E30" s="677"/>
      <c r="F30" s="677"/>
      <c r="G30" s="677"/>
      <c r="H30" s="677"/>
      <c r="I30" s="677"/>
      <c r="J30" s="678"/>
      <c r="K30" s="714" t="s">
        <v>355</v>
      </c>
      <c r="L30" s="715"/>
      <c r="M30" s="715"/>
      <c r="N30" s="715"/>
      <c r="O30" s="715"/>
      <c r="P30" s="715"/>
      <c r="Q30" s="715"/>
      <c r="R30" s="715"/>
      <c r="S30" s="716"/>
      <c r="T30" s="717"/>
      <c r="U30" s="702"/>
      <c r="V30" s="702"/>
      <c r="W30" s="702"/>
      <c r="X30" s="702"/>
      <c r="Y30" s="702"/>
      <c r="Z30" s="702"/>
      <c r="AA30" s="702"/>
      <c r="AB30" s="702"/>
      <c r="AC30" s="702"/>
      <c r="AD30" s="702"/>
      <c r="AE30" s="702"/>
      <c r="AF30" s="702"/>
      <c r="AG30" s="702"/>
      <c r="AH30" s="703"/>
    </row>
    <row r="31" spans="1:39" s="212" customFormat="1" ht="15.95" customHeight="1" x14ac:dyDescent="0.15">
      <c r="A31" s="700"/>
      <c r="B31" s="711" t="s">
        <v>356</v>
      </c>
      <c r="C31" s="712"/>
      <c r="D31" s="705"/>
      <c r="E31" s="705"/>
      <c r="F31" s="705"/>
      <c r="G31" s="705"/>
      <c r="H31" s="705"/>
      <c r="I31" s="705"/>
      <c r="J31" s="705"/>
      <c r="K31" s="706"/>
      <c r="L31" s="707"/>
      <c r="M31" s="707"/>
      <c r="N31" s="707"/>
      <c r="O31" s="707"/>
      <c r="P31" s="701" t="s">
        <v>357</v>
      </c>
      <c r="Q31" s="701"/>
      <c r="R31" s="702"/>
      <c r="S31" s="702"/>
      <c r="T31" s="702"/>
      <c r="U31" s="702"/>
      <c r="V31" s="701" t="s">
        <v>358</v>
      </c>
      <c r="W31" s="701"/>
      <c r="X31" s="707"/>
      <c r="Y31" s="707"/>
      <c r="Z31" s="707"/>
      <c r="AA31" s="707"/>
      <c r="AB31" s="701" t="s">
        <v>357</v>
      </c>
      <c r="AC31" s="701"/>
      <c r="AD31" s="702"/>
      <c r="AE31" s="702"/>
      <c r="AF31" s="702"/>
      <c r="AG31" s="702"/>
      <c r="AH31" s="703"/>
    </row>
    <row r="32" spans="1:39" s="212" customFormat="1" ht="15.95" customHeight="1" x14ac:dyDescent="0.15">
      <c r="A32" s="700"/>
      <c r="B32" s="228"/>
      <c r="C32" s="229"/>
      <c r="D32" s="659" t="s">
        <v>426</v>
      </c>
      <c r="E32" s="659"/>
      <c r="F32" s="660"/>
      <c r="G32" s="708" t="s">
        <v>79</v>
      </c>
      <c r="H32" s="709"/>
      <c r="I32" s="709"/>
      <c r="J32" s="710"/>
      <c r="K32" s="706"/>
      <c r="L32" s="707"/>
      <c r="M32" s="707"/>
      <c r="N32" s="707"/>
      <c r="O32" s="707"/>
      <c r="P32" s="701" t="s">
        <v>357</v>
      </c>
      <c r="Q32" s="701"/>
      <c r="R32" s="702"/>
      <c r="S32" s="702"/>
      <c r="T32" s="702"/>
      <c r="U32" s="702"/>
      <c r="V32" s="701" t="s">
        <v>358</v>
      </c>
      <c r="W32" s="701"/>
      <c r="X32" s="707"/>
      <c r="Y32" s="707"/>
      <c r="Z32" s="707"/>
      <c r="AA32" s="707"/>
      <c r="AB32" s="701" t="s">
        <v>357</v>
      </c>
      <c r="AC32" s="701"/>
      <c r="AD32" s="702"/>
      <c r="AE32" s="702"/>
      <c r="AF32" s="702"/>
      <c r="AG32" s="702"/>
      <c r="AH32" s="703"/>
    </row>
    <row r="33" spans="1:34" s="212" customFormat="1" ht="15.95" customHeight="1" x14ac:dyDescent="0.15">
      <c r="A33" s="700"/>
      <c r="B33" s="228"/>
      <c r="C33" s="229"/>
      <c r="D33" s="661"/>
      <c r="E33" s="661"/>
      <c r="F33" s="662"/>
      <c r="G33" s="708" t="s">
        <v>353</v>
      </c>
      <c r="H33" s="709"/>
      <c r="I33" s="709"/>
      <c r="J33" s="710"/>
      <c r="K33" s="706"/>
      <c r="L33" s="707"/>
      <c r="M33" s="707"/>
      <c r="N33" s="707"/>
      <c r="O33" s="707"/>
      <c r="P33" s="701" t="s">
        <v>357</v>
      </c>
      <c r="Q33" s="701"/>
      <c r="R33" s="702"/>
      <c r="S33" s="702"/>
      <c r="T33" s="702"/>
      <c r="U33" s="702"/>
      <c r="V33" s="701" t="s">
        <v>358</v>
      </c>
      <c r="W33" s="701"/>
      <c r="X33" s="707"/>
      <c r="Y33" s="707"/>
      <c r="Z33" s="707"/>
      <c r="AA33" s="707"/>
      <c r="AB33" s="701" t="s">
        <v>357</v>
      </c>
      <c r="AC33" s="701"/>
      <c r="AD33" s="702"/>
      <c r="AE33" s="702"/>
      <c r="AF33" s="702"/>
      <c r="AG33" s="702"/>
      <c r="AH33" s="703"/>
    </row>
    <row r="34" spans="1:34" s="212" customFormat="1" ht="15.95" customHeight="1" x14ac:dyDescent="0.15">
      <c r="A34" s="691"/>
      <c r="B34" s="230"/>
      <c r="C34" s="231"/>
      <c r="D34" s="663"/>
      <c r="E34" s="663"/>
      <c r="F34" s="664"/>
      <c r="G34" s="708" t="s">
        <v>359</v>
      </c>
      <c r="H34" s="709"/>
      <c r="I34" s="709"/>
      <c r="J34" s="710"/>
      <c r="K34" s="706"/>
      <c r="L34" s="707"/>
      <c r="M34" s="707"/>
      <c r="N34" s="707"/>
      <c r="O34" s="707"/>
      <c r="P34" s="701" t="s">
        <v>357</v>
      </c>
      <c r="Q34" s="701"/>
      <c r="R34" s="702"/>
      <c r="S34" s="702"/>
      <c r="T34" s="702"/>
      <c r="U34" s="702"/>
      <c r="V34" s="701" t="s">
        <v>358</v>
      </c>
      <c r="W34" s="701"/>
      <c r="X34" s="707"/>
      <c r="Y34" s="707"/>
      <c r="Z34" s="707"/>
      <c r="AA34" s="707"/>
      <c r="AB34" s="701" t="s">
        <v>357</v>
      </c>
      <c r="AC34" s="701"/>
      <c r="AD34" s="702"/>
      <c r="AE34" s="702"/>
      <c r="AF34" s="702"/>
      <c r="AG34" s="702"/>
      <c r="AH34" s="703"/>
    </row>
    <row r="35" spans="1:34" s="212" customFormat="1" ht="16.350000000000001" customHeight="1" x14ac:dyDescent="0.15">
      <c r="A35" s="691"/>
      <c r="B35" s="704" t="s">
        <v>360</v>
      </c>
      <c r="C35" s="705"/>
      <c r="D35" s="705"/>
      <c r="E35" s="705"/>
      <c r="F35" s="705"/>
      <c r="G35" s="705"/>
      <c r="H35" s="705"/>
      <c r="I35" s="705"/>
      <c r="J35" s="705"/>
      <c r="K35" s="706"/>
      <c r="L35" s="707"/>
      <c r="M35" s="707"/>
      <c r="N35" s="707"/>
      <c r="O35" s="707"/>
      <c r="P35" s="701" t="s">
        <v>357</v>
      </c>
      <c r="Q35" s="701"/>
      <c r="R35" s="702"/>
      <c r="S35" s="702"/>
      <c r="T35" s="702"/>
      <c r="U35" s="702"/>
      <c r="V35" s="701" t="s">
        <v>358</v>
      </c>
      <c r="W35" s="701"/>
      <c r="X35" s="707"/>
      <c r="Y35" s="707"/>
      <c r="Z35" s="707"/>
      <c r="AA35" s="707"/>
      <c r="AB35" s="701" t="s">
        <v>357</v>
      </c>
      <c r="AC35" s="701"/>
      <c r="AD35" s="702"/>
      <c r="AE35" s="702"/>
      <c r="AF35" s="702"/>
      <c r="AG35" s="702"/>
      <c r="AH35" s="703"/>
    </row>
    <row r="36" spans="1:34" s="212" customFormat="1" ht="16.350000000000001" customHeight="1" thickBot="1" x14ac:dyDescent="0.2">
      <c r="A36" s="691"/>
      <c r="B36" s="625" t="s">
        <v>378</v>
      </c>
      <c r="C36" s="626"/>
      <c r="D36" s="626"/>
      <c r="E36" s="626"/>
      <c r="F36" s="626"/>
      <c r="G36" s="626"/>
      <c r="H36" s="626"/>
      <c r="I36" s="626"/>
      <c r="J36" s="627"/>
      <c r="K36" s="628"/>
      <c r="L36" s="629"/>
      <c r="M36" s="629"/>
      <c r="N36" s="629"/>
      <c r="O36" s="629"/>
      <c r="P36" s="629"/>
      <c r="Q36" s="630" t="s">
        <v>334</v>
      </c>
      <c r="R36" s="630"/>
      <c r="S36" s="631"/>
      <c r="T36" s="632" t="s">
        <v>361</v>
      </c>
      <c r="U36" s="633"/>
      <c r="V36" s="633"/>
      <c r="W36" s="633"/>
      <c r="X36" s="633"/>
      <c r="Y36" s="633"/>
      <c r="Z36" s="633"/>
      <c r="AA36" s="633"/>
      <c r="AB36" s="633"/>
      <c r="AC36" s="634"/>
      <c r="AD36" s="628"/>
      <c r="AE36" s="629"/>
      <c r="AF36" s="629"/>
      <c r="AG36" s="635" t="s">
        <v>362</v>
      </c>
      <c r="AH36" s="636"/>
    </row>
    <row r="37" spans="1:34" s="212" customFormat="1" ht="14.25" customHeight="1" x14ac:dyDescent="0.15">
      <c r="A37" s="690" t="s">
        <v>363</v>
      </c>
      <c r="B37" s="693" t="s">
        <v>338</v>
      </c>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4"/>
    </row>
    <row r="38" spans="1:34" s="212" customFormat="1" ht="21.2" customHeight="1" x14ac:dyDescent="0.15">
      <c r="A38" s="691"/>
      <c r="B38" s="695" t="s">
        <v>339</v>
      </c>
      <c r="C38" s="696"/>
      <c r="D38" s="696"/>
      <c r="E38" s="696"/>
      <c r="F38" s="696"/>
      <c r="G38" s="696"/>
      <c r="H38" s="696"/>
      <c r="I38" s="696"/>
      <c r="J38" s="697"/>
      <c r="K38" s="688" t="s">
        <v>15</v>
      </c>
      <c r="L38" s="686"/>
      <c r="M38" s="686"/>
      <c r="N38" s="686"/>
      <c r="O38" s="686"/>
      <c r="P38" s="687"/>
      <c r="Q38" s="688" t="s">
        <v>340</v>
      </c>
      <c r="R38" s="686"/>
      <c r="S38" s="686"/>
      <c r="T38" s="686"/>
      <c r="U38" s="686"/>
      <c r="V38" s="686"/>
      <c r="W38" s="611" t="s">
        <v>341</v>
      </c>
      <c r="X38" s="611"/>
      <c r="Y38" s="611"/>
      <c r="Z38" s="611"/>
      <c r="AA38" s="611"/>
      <c r="AB38" s="611"/>
      <c r="AC38" s="699" t="s">
        <v>342</v>
      </c>
      <c r="AD38" s="686"/>
      <c r="AE38" s="686"/>
      <c r="AF38" s="686"/>
      <c r="AG38" s="686"/>
      <c r="AH38" s="689"/>
    </row>
    <row r="39" spans="1:34" s="212" customFormat="1" ht="16.350000000000001" customHeight="1" x14ac:dyDescent="0.15">
      <c r="A39" s="691"/>
      <c r="B39" s="698"/>
      <c r="C39" s="603"/>
      <c r="D39" s="603"/>
      <c r="E39" s="603"/>
      <c r="F39" s="603"/>
      <c r="G39" s="603"/>
      <c r="H39" s="603"/>
      <c r="I39" s="603"/>
      <c r="J39" s="604"/>
      <c r="K39" s="688" t="s">
        <v>343</v>
      </c>
      <c r="L39" s="686"/>
      <c r="M39" s="687"/>
      <c r="N39" s="688" t="s">
        <v>344</v>
      </c>
      <c r="O39" s="686"/>
      <c r="P39" s="687"/>
      <c r="Q39" s="688" t="s">
        <v>343</v>
      </c>
      <c r="R39" s="686"/>
      <c r="S39" s="687"/>
      <c r="T39" s="688" t="s">
        <v>344</v>
      </c>
      <c r="U39" s="686"/>
      <c r="V39" s="687"/>
      <c r="W39" s="688" t="s">
        <v>343</v>
      </c>
      <c r="X39" s="686"/>
      <c r="Y39" s="687"/>
      <c r="Z39" s="688" t="s">
        <v>344</v>
      </c>
      <c r="AA39" s="686"/>
      <c r="AB39" s="687"/>
      <c r="AC39" s="688" t="s">
        <v>343</v>
      </c>
      <c r="AD39" s="686"/>
      <c r="AE39" s="687"/>
      <c r="AF39" s="688" t="s">
        <v>344</v>
      </c>
      <c r="AG39" s="686"/>
      <c r="AH39" s="689"/>
    </row>
    <row r="40" spans="1:34" s="212" customFormat="1" ht="16.350000000000001" customHeight="1" x14ac:dyDescent="0.15">
      <c r="A40" s="691"/>
      <c r="B40" s="685" t="s">
        <v>345</v>
      </c>
      <c r="C40" s="686"/>
      <c r="D40" s="686"/>
      <c r="E40" s="686"/>
      <c r="F40" s="686"/>
      <c r="G40" s="686"/>
      <c r="H40" s="686"/>
      <c r="I40" s="686"/>
      <c r="J40" s="687"/>
      <c r="K40" s="688"/>
      <c r="L40" s="686"/>
      <c r="M40" s="687"/>
      <c r="N40" s="688"/>
      <c r="O40" s="686"/>
      <c r="P40" s="687"/>
      <c r="Q40" s="688"/>
      <c r="R40" s="686"/>
      <c r="S40" s="687"/>
      <c r="T40" s="688"/>
      <c r="U40" s="686"/>
      <c r="V40" s="687"/>
      <c r="W40" s="688"/>
      <c r="X40" s="686"/>
      <c r="Y40" s="687"/>
      <c r="Z40" s="688"/>
      <c r="AA40" s="686"/>
      <c r="AB40" s="687"/>
      <c r="AC40" s="688"/>
      <c r="AD40" s="686"/>
      <c r="AE40" s="687"/>
      <c r="AF40" s="688"/>
      <c r="AG40" s="686"/>
      <c r="AH40" s="689"/>
    </row>
    <row r="41" spans="1:34" s="212" customFormat="1" ht="16.350000000000001" customHeight="1" x14ac:dyDescent="0.15">
      <c r="A41" s="691"/>
      <c r="B41" s="685" t="s">
        <v>346</v>
      </c>
      <c r="C41" s="686"/>
      <c r="D41" s="686"/>
      <c r="E41" s="686"/>
      <c r="F41" s="686"/>
      <c r="G41" s="686"/>
      <c r="H41" s="686"/>
      <c r="I41" s="686"/>
      <c r="J41" s="687"/>
      <c r="K41" s="688"/>
      <c r="L41" s="686"/>
      <c r="M41" s="687"/>
      <c r="N41" s="688"/>
      <c r="O41" s="686"/>
      <c r="P41" s="687"/>
      <c r="Q41" s="688"/>
      <c r="R41" s="686"/>
      <c r="S41" s="687"/>
      <c r="T41" s="688"/>
      <c r="U41" s="686"/>
      <c r="V41" s="687"/>
      <c r="W41" s="688"/>
      <c r="X41" s="686"/>
      <c r="Y41" s="687"/>
      <c r="Z41" s="688"/>
      <c r="AA41" s="686"/>
      <c r="AB41" s="687"/>
      <c r="AC41" s="688"/>
      <c r="AD41" s="686"/>
      <c r="AE41" s="687"/>
      <c r="AF41" s="688"/>
      <c r="AG41" s="686"/>
      <c r="AH41" s="689"/>
    </row>
    <row r="42" spans="1:34" s="212" customFormat="1" ht="14.25" customHeight="1" x14ac:dyDescent="0.15">
      <c r="A42" s="691"/>
      <c r="B42" s="668" t="s">
        <v>332</v>
      </c>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9"/>
    </row>
    <row r="43" spans="1:34" s="212" customFormat="1" ht="16.350000000000001" customHeight="1" x14ac:dyDescent="0.15">
      <c r="A43" s="700"/>
      <c r="B43" s="670" t="s">
        <v>424</v>
      </c>
      <c r="C43" s="671"/>
      <c r="D43" s="671"/>
      <c r="E43" s="671"/>
      <c r="F43" s="671"/>
      <c r="G43" s="671"/>
      <c r="H43" s="671"/>
      <c r="I43" s="671"/>
      <c r="J43" s="672"/>
      <c r="K43" s="679" t="s">
        <v>347</v>
      </c>
      <c r="L43" s="679"/>
      <c r="M43" s="679"/>
      <c r="N43" s="679" t="s">
        <v>348</v>
      </c>
      <c r="O43" s="679"/>
      <c r="P43" s="679"/>
      <c r="Q43" s="679" t="s">
        <v>349</v>
      </c>
      <c r="R43" s="679"/>
      <c r="S43" s="679"/>
      <c r="T43" s="679" t="s">
        <v>350</v>
      </c>
      <c r="U43" s="679"/>
      <c r="V43" s="679"/>
      <c r="W43" s="679" t="s">
        <v>351</v>
      </c>
      <c r="X43" s="679"/>
      <c r="Y43" s="679"/>
      <c r="Z43" s="679" t="s">
        <v>352</v>
      </c>
      <c r="AA43" s="679"/>
      <c r="AB43" s="679"/>
      <c r="AC43" s="679" t="s">
        <v>353</v>
      </c>
      <c r="AD43" s="679"/>
      <c r="AE43" s="679"/>
      <c r="AF43" s="679" t="s">
        <v>354</v>
      </c>
      <c r="AG43" s="679"/>
      <c r="AH43" s="680"/>
    </row>
    <row r="44" spans="1:34" s="212" customFormat="1" ht="15.6" customHeight="1" x14ac:dyDescent="0.15">
      <c r="A44" s="700"/>
      <c r="B44" s="673"/>
      <c r="C44" s="674"/>
      <c r="D44" s="674"/>
      <c r="E44" s="674"/>
      <c r="F44" s="674"/>
      <c r="G44" s="674"/>
      <c r="H44" s="674"/>
      <c r="I44" s="674"/>
      <c r="J44" s="675"/>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80"/>
    </row>
    <row r="45" spans="1:34" s="212" customFormat="1" ht="15.95" customHeight="1" x14ac:dyDescent="0.15">
      <c r="A45" s="700"/>
      <c r="B45" s="676"/>
      <c r="C45" s="677"/>
      <c r="D45" s="677"/>
      <c r="E45" s="677"/>
      <c r="F45" s="677"/>
      <c r="G45" s="677"/>
      <c r="H45" s="677"/>
      <c r="I45" s="677"/>
      <c r="J45" s="678"/>
      <c r="K45" s="714" t="s">
        <v>355</v>
      </c>
      <c r="L45" s="715"/>
      <c r="M45" s="715"/>
      <c r="N45" s="715"/>
      <c r="O45" s="715"/>
      <c r="P45" s="715"/>
      <c r="Q45" s="715"/>
      <c r="R45" s="715"/>
      <c r="S45" s="716"/>
      <c r="T45" s="717"/>
      <c r="U45" s="702"/>
      <c r="V45" s="702"/>
      <c r="W45" s="702"/>
      <c r="X45" s="702"/>
      <c r="Y45" s="702"/>
      <c r="Z45" s="702"/>
      <c r="AA45" s="702"/>
      <c r="AB45" s="702"/>
      <c r="AC45" s="702"/>
      <c r="AD45" s="702"/>
      <c r="AE45" s="702"/>
      <c r="AF45" s="702"/>
      <c r="AG45" s="702"/>
      <c r="AH45" s="703"/>
    </row>
    <row r="46" spans="1:34" s="212" customFormat="1" ht="15.95" customHeight="1" x14ac:dyDescent="0.15">
      <c r="A46" s="700"/>
      <c r="B46" s="711" t="s">
        <v>356</v>
      </c>
      <c r="C46" s="712"/>
      <c r="D46" s="705"/>
      <c r="E46" s="705"/>
      <c r="F46" s="705"/>
      <c r="G46" s="705"/>
      <c r="H46" s="705"/>
      <c r="I46" s="705"/>
      <c r="J46" s="705"/>
      <c r="K46" s="706"/>
      <c r="L46" s="707"/>
      <c r="M46" s="707"/>
      <c r="N46" s="707"/>
      <c r="O46" s="707"/>
      <c r="P46" s="701" t="s">
        <v>357</v>
      </c>
      <c r="Q46" s="701"/>
      <c r="R46" s="702"/>
      <c r="S46" s="702"/>
      <c r="T46" s="702"/>
      <c r="U46" s="702"/>
      <c r="V46" s="701" t="s">
        <v>358</v>
      </c>
      <c r="W46" s="701"/>
      <c r="X46" s="707"/>
      <c r="Y46" s="707"/>
      <c r="Z46" s="707"/>
      <c r="AA46" s="707"/>
      <c r="AB46" s="701" t="s">
        <v>357</v>
      </c>
      <c r="AC46" s="701"/>
      <c r="AD46" s="702"/>
      <c r="AE46" s="702"/>
      <c r="AF46" s="702"/>
      <c r="AG46" s="702"/>
      <c r="AH46" s="703"/>
    </row>
    <row r="47" spans="1:34" s="212" customFormat="1" ht="15.95" customHeight="1" x14ac:dyDescent="0.15">
      <c r="A47" s="700"/>
      <c r="B47" s="228"/>
      <c r="C47" s="229"/>
      <c r="D47" s="659" t="s">
        <v>426</v>
      </c>
      <c r="E47" s="659"/>
      <c r="F47" s="660"/>
      <c r="G47" s="708" t="s">
        <v>79</v>
      </c>
      <c r="H47" s="709"/>
      <c r="I47" s="709"/>
      <c r="J47" s="710"/>
      <c r="K47" s="706"/>
      <c r="L47" s="707"/>
      <c r="M47" s="707"/>
      <c r="N47" s="707"/>
      <c r="O47" s="707"/>
      <c r="P47" s="701" t="s">
        <v>357</v>
      </c>
      <c r="Q47" s="701"/>
      <c r="R47" s="702"/>
      <c r="S47" s="702"/>
      <c r="T47" s="702"/>
      <c r="U47" s="702"/>
      <c r="V47" s="701" t="s">
        <v>358</v>
      </c>
      <c r="W47" s="701"/>
      <c r="X47" s="707"/>
      <c r="Y47" s="707"/>
      <c r="Z47" s="707"/>
      <c r="AA47" s="707"/>
      <c r="AB47" s="701" t="s">
        <v>357</v>
      </c>
      <c r="AC47" s="701"/>
      <c r="AD47" s="702"/>
      <c r="AE47" s="702"/>
      <c r="AF47" s="702"/>
      <c r="AG47" s="702"/>
      <c r="AH47" s="703"/>
    </row>
    <row r="48" spans="1:34" s="212" customFormat="1" ht="15.95" customHeight="1" x14ac:dyDescent="0.15">
      <c r="A48" s="700"/>
      <c r="B48" s="228"/>
      <c r="C48" s="229"/>
      <c r="D48" s="661"/>
      <c r="E48" s="661"/>
      <c r="F48" s="662"/>
      <c r="G48" s="708" t="s">
        <v>353</v>
      </c>
      <c r="H48" s="709"/>
      <c r="I48" s="709"/>
      <c r="J48" s="710"/>
      <c r="K48" s="706"/>
      <c r="L48" s="707"/>
      <c r="M48" s="707"/>
      <c r="N48" s="707"/>
      <c r="O48" s="707"/>
      <c r="P48" s="701" t="s">
        <v>357</v>
      </c>
      <c r="Q48" s="701"/>
      <c r="R48" s="702"/>
      <c r="S48" s="702"/>
      <c r="T48" s="702"/>
      <c r="U48" s="702"/>
      <c r="V48" s="701" t="s">
        <v>358</v>
      </c>
      <c r="W48" s="701"/>
      <c r="X48" s="707"/>
      <c r="Y48" s="707"/>
      <c r="Z48" s="707"/>
      <c r="AA48" s="707"/>
      <c r="AB48" s="701" t="s">
        <v>357</v>
      </c>
      <c r="AC48" s="701"/>
      <c r="AD48" s="702"/>
      <c r="AE48" s="702"/>
      <c r="AF48" s="702"/>
      <c r="AG48" s="702"/>
      <c r="AH48" s="703"/>
    </row>
    <row r="49" spans="1:34" s="212" customFormat="1" ht="15.95" customHeight="1" x14ac:dyDescent="0.15">
      <c r="A49" s="700"/>
      <c r="B49" s="230"/>
      <c r="C49" s="231"/>
      <c r="D49" s="663"/>
      <c r="E49" s="663"/>
      <c r="F49" s="664"/>
      <c r="G49" s="708" t="s">
        <v>359</v>
      </c>
      <c r="H49" s="709"/>
      <c r="I49" s="709"/>
      <c r="J49" s="710"/>
      <c r="K49" s="706"/>
      <c r="L49" s="707"/>
      <c r="M49" s="707"/>
      <c r="N49" s="707"/>
      <c r="O49" s="707"/>
      <c r="P49" s="701" t="s">
        <v>357</v>
      </c>
      <c r="Q49" s="701"/>
      <c r="R49" s="702"/>
      <c r="S49" s="702"/>
      <c r="T49" s="702"/>
      <c r="U49" s="702"/>
      <c r="V49" s="701" t="s">
        <v>358</v>
      </c>
      <c r="W49" s="701"/>
      <c r="X49" s="707"/>
      <c r="Y49" s="707"/>
      <c r="Z49" s="707"/>
      <c r="AA49" s="707"/>
      <c r="AB49" s="701" t="s">
        <v>357</v>
      </c>
      <c r="AC49" s="701"/>
      <c r="AD49" s="702"/>
      <c r="AE49" s="702"/>
      <c r="AF49" s="702"/>
      <c r="AG49" s="702"/>
      <c r="AH49" s="703"/>
    </row>
    <row r="50" spans="1:34" s="212" customFormat="1" ht="16.350000000000001" customHeight="1" x14ac:dyDescent="0.15">
      <c r="A50" s="700"/>
      <c r="B50" s="704" t="s">
        <v>360</v>
      </c>
      <c r="C50" s="705"/>
      <c r="D50" s="705"/>
      <c r="E50" s="705"/>
      <c r="F50" s="705"/>
      <c r="G50" s="705"/>
      <c r="H50" s="705"/>
      <c r="I50" s="705"/>
      <c r="J50" s="705"/>
      <c r="K50" s="706"/>
      <c r="L50" s="707"/>
      <c r="M50" s="707"/>
      <c r="N50" s="707"/>
      <c r="O50" s="707"/>
      <c r="P50" s="701" t="s">
        <v>357</v>
      </c>
      <c r="Q50" s="701"/>
      <c r="R50" s="702"/>
      <c r="S50" s="702"/>
      <c r="T50" s="702"/>
      <c r="U50" s="702"/>
      <c r="V50" s="701" t="s">
        <v>358</v>
      </c>
      <c r="W50" s="701"/>
      <c r="X50" s="707"/>
      <c r="Y50" s="707"/>
      <c r="Z50" s="707"/>
      <c r="AA50" s="707"/>
      <c r="AB50" s="701" t="s">
        <v>357</v>
      </c>
      <c r="AC50" s="701"/>
      <c r="AD50" s="702"/>
      <c r="AE50" s="702"/>
      <c r="AF50" s="702"/>
      <c r="AG50" s="702"/>
      <c r="AH50" s="703"/>
    </row>
    <row r="51" spans="1:34" s="212" customFormat="1" ht="16.350000000000001" customHeight="1" thickBot="1" x14ac:dyDescent="0.2">
      <c r="A51" s="700"/>
      <c r="B51" s="625" t="s">
        <v>378</v>
      </c>
      <c r="C51" s="626"/>
      <c r="D51" s="626"/>
      <c r="E51" s="626"/>
      <c r="F51" s="626"/>
      <c r="G51" s="626"/>
      <c r="H51" s="626"/>
      <c r="I51" s="626"/>
      <c r="J51" s="627"/>
      <c r="K51" s="628"/>
      <c r="L51" s="629"/>
      <c r="M51" s="629"/>
      <c r="N51" s="629"/>
      <c r="O51" s="629"/>
      <c r="P51" s="629"/>
      <c r="Q51" s="630" t="s">
        <v>334</v>
      </c>
      <c r="R51" s="630"/>
      <c r="S51" s="631"/>
      <c r="T51" s="632" t="s">
        <v>361</v>
      </c>
      <c r="U51" s="633"/>
      <c r="V51" s="633"/>
      <c r="W51" s="633"/>
      <c r="X51" s="633"/>
      <c r="Y51" s="633"/>
      <c r="Z51" s="633"/>
      <c r="AA51" s="633"/>
      <c r="AB51" s="633"/>
      <c r="AC51" s="634"/>
      <c r="AD51" s="628"/>
      <c r="AE51" s="629"/>
      <c r="AF51" s="629"/>
      <c r="AG51" s="635" t="s">
        <v>362</v>
      </c>
      <c r="AH51" s="636"/>
    </row>
    <row r="52" spans="1:34" s="212" customFormat="1" ht="14.25" customHeight="1" x14ac:dyDescent="0.15">
      <c r="A52" s="690" t="s">
        <v>364</v>
      </c>
      <c r="B52" s="718" t="s">
        <v>338</v>
      </c>
      <c r="C52" s="693"/>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4"/>
    </row>
    <row r="53" spans="1:34" s="212" customFormat="1" ht="21.2" customHeight="1" x14ac:dyDescent="0.15">
      <c r="A53" s="691"/>
      <c r="B53" s="695" t="s">
        <v>339</v>
      </c>
      <c r="C53" s="696"/>
      <c r="D53" s="696"/>
      <c r="E53" s="696"/>
      <c r="F53" s="696"/>
      <c r="G53" s="696"/>
      <c r="H53" s="696"/>
      <c r="I53" s="696"/>
      <c r="J53" s="697"/>
      <c r="K53" s="688" t="s">
        <v>15</v>
      </c>
      <c r="L53" s="686"/>
      <c r="M53" s="686"/>
      <c r="N53" s="686"/>
      <c r="O53" s="686"/>
      <c r="P53" s="687"/>
      <c r="Q53" s="688" t="s">
        <v>340</v>
      </c>
      <c r="R53" s="686"/>
      <c r="S53" s="686"/>
      <c r="T53" s="686"/>
      <c r="U53" s="686"/>
      <c r="V53" s="687"/>
      <c r="W53" s="688" t="s">
        <v>341</v>
      </c>
      <c r="X53" s="686"/>
      <c r="Y53" s="686"/>
      <c r="Z53" s="686"/>
      <c r="AA53" s="686"/>
      <c r="AB53" s="687"/>
      <c r="AC53" s="699" t="s">
        <v>342</v>
      </c>
      <c r="AD53" s="719"/>
      <c r="AE53" s="719"/>
      <c r="AF53" s="719"/>
      <c r="AG53" s="719"/>
      <c r="AH53" s="720"/>
    </row>
    <row r="54" spans="1:34" s="212" customFormat="1" ht="16.350000000000001" customHeight="1" x14ac:dyDescent="0.15">
      <c r="A54" s="691"/>
      <c r="B54" s="698"/>
      <c r="C54" s="603"/>
      <c r="D54" s="603"/>
      <c r="E54" s="603"/>
      <c r="F54" s="603"/>
      <c r="G54" s="603"/>
      <c r="H54" s="603"/>
      <c r="I54" s="603"/>
      <c r="J54" s="604"/>
      <c r="K54" s="688" t="s">
        <v>343</v>
      </c>
      <c r="L54" s="686"/>
      <c r="M54" s="687"/>
      <c r="N54" s="688" t="s">
        <v>344</v>
      </c>
      <c r="O54" s="686"/>
      <c r="P54" s="687"/>
      <c r="Q54" s="688" t="s">
        <v>343</v>
      </c>
      <c r="R54" s="686"/>
      <c r="S54" s="687"/>
      <c r="T54" s="688" t="s">
        <v>344</v>
      </c>
      <c r="U54" s="686"/>
      <c r="V54" s="687"/>
      <c r="W54" s="688" t="s">
        <v>343</v>
      </c>
      <c r="X54" s="686"/>
      <c r="Y54" s="687"/>
      <c r="Z54" s="688" t="s">
        <v>344</v>
      </c>
      <c r="AA54" s="686"/>
      <c r="AB54" s="687"/>
      <c r="AC54" s="688" t="s">
        <v>343</v>
      </c>
      <c r="AD54" s="686"/>
      <c r="AE54" s="687"/>
      <c r="AF54" s="688" t="s">
        <v>344</v>
      </c>
      <c r="AG54" s="686"/>
      <c r="AH54" s="689"/>
    </row>
    <row r="55" spans="1:34" s="212" customFormat="1" ht="16.350000000000001" customHeight="1" x14ac:dyDescent="0.15">
      <c r="A55" s="691"/>
      <c r="B55" s="685" t="s">
        <v>345</v>
      </c>
      <c r="C55" s="686"/>
      <c r="D55" s="686"/>
      <c r="E55" s="686"/>
      <c r="F55" s="686"/>
      <c r="G55" s="686"/>
      <c r="H55" s="686"/>
      <c r="I55" s="686"/>
      <c r="J55" s="687"/>
      <c r="K55" s="688"/>
      <c r="L55" s="686"/>
      <c r="M55" s="687"/>
      <c r="N55" s="688"/>
      <c r="O55" s="686"/>
      <c r="P55" s="687"/>
      <c r="Q55" s="688"/>
      <c r="R55" s="686"/>
      <c r="S55" s="687"/>
      <c r="T55" s="688"/>
      <c r="U55" s="686"/>
      <c r="V55" s="687"/>
      <c r="W55" s="688"/>
      <c r="X55" s="686"/>
      <c r="Y55" s="687"/>
      <c r="Z55" s="688"/>
      <c r="AA55" s="686"/>
      <c r="AB55" s="687"/>
      <c r="AC55" s="688"/>
      <c r="AD55" s="686"/>
      <c r="AE55" s="687"/>
      <c r="AF55" s="688"/>
      <c r="AG55" s="686"/>
      <c r="AH55" s="689"/>
    </row>
    <row r="56" spans="1:34" s="212" customFormat="1" ht="16.350000000000001" customHeight="1" x14ac:dyDescent="0.15">
      <c r="A56" s="691"/>
      <c r="B56" s="685" t="s">
        <v>346</v>
      </c>
      <c r="C56" s="686"/>
      <c r="D56" s="686"/>
      <c r="E56" s="686"/>
      <c r="F56" s="686"/>
      <c r="G56" s="686"/>
      <c r="H56" s="686"/>
      <c r="I56" s="686"/>
      <c r="J56" s="687"/>
      <c r="K56" s="688"/>
      <c r="L56" s="686"/>
      <c r="M56" s="687"/>
      <c r="N56" s="688"/>
      <c r="O56" s="686"/>
      <c r="P56" s="687"/>
      <c r="Q56" s="688"/>
      <c r="R56" s="686"/>
      <c r="S56" s="687"/>
      <c r="T56" s="688"/>
      <c r="U56" s="686"/>
      <c r="V56" s="687"/>
      <c r="W56" s="688"/>
      <c r="X56" s="686"/>
      <c r="Y56" s="687"/>
      <c r="Z56" s="688"/>
      <c r="AA56" s="686"/>
      <c r="AB56" s="687"/>
      <c r="AC56" s="688"/>
      <c r="AD56" s="686"/>
      <c r="AE56" s="687"/>
      <c r="AF56" s="688"/>
      <c r="AG56" s="686"/>
      <c r="AH56" s="689"/>
    </row>
    <row r="57" spans="1:34" s="212" customFormat="1" ht="14.25" customHeight="1" x14ac:dyDescent="0.15">
      <c r="A57" s="691"/>
      <c r="B57" s="713" t="s">
        <v>332</v>
      </c>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9"/>
    </row>
    <row r="58" spans="1:34" s="212" customFormat="1" ht="16.350000000000001" customHeight="1" x14ac:dyDescent="0.15">
      <c r="A58" s="691"/>
      <c r="B58" s="670" t="s">
        <v>424</v>
      </c>
      <c r="C58" s="671"/>
      <c r="D58" s="671"/>
      <c r="E58" s="671"/>
      <c r="F58" s="671"/>
      <c r="G58" s="671"/>
      <c r="H58" s="671"/>
      <c r="I58" s="671"/>
      <c r="J58" s="672"/>
      <c r="K58" s="679" t="s">
        <v>347</v>
      </c>
      <c r="L58" s="679"/>
      <c r="M58" s="679"/>
      <c r="N58" s="679" t="s">
        <v>348</v>
      </c>
      <c r="O58" s="679"/>
      <c r="P58" s="679"/>
      <c r="Q58" s="679" t="s">
        <v>349</v>
      </c>
      <c r="R58" s="679"/>
      <c r="S58" s="679"/>
      <c r="T58" s="679" t="s">
        <v>350</v>
      </c>
      <c r="U58" s="679"/>
      <c r="V58" s="679"/>
      <c r="W58" s="679" t="s">
        <v>351</v>
      </c>
      <c r="X58" s="679"/>
      <c r="Y58" s="679"/>
      <c r="Z58" s="679" t="s">
        <v>352</v>
      </c>
      <c r="AA58" s="679"/>
      <c r="AB58" s="679"/>
      <c r="AC58" s="679" t="s">
        <v>353</v>
      </c>
      <c r="AD58" s="679"/>
      <c r="AE58" s="679"/>
      <c r="AF58" s="679" t="s">
        <v>354</v>
      </c>
      <c r="AG58" s="679"/>
      <c r="AH58" s="680"/>
    </row>
    <row r="59" spans="1:34" s="212" customFormat="1" ht="15.6" customHeight="1" x14ac:dyDescent="0.15">
      <c r="A59" s="691"/>
      <c r="B59" s="673"/>
      <c r="C59" s="674"/>
      <c r="D59" s="674"/>
      <c r="E59" s="674"/>
      <c r="F59" s="674"/>
      <c r="G59" s="674"/>
      <c r="H59" s="674"/>
      <c r="I59" s="674"/>
      <c r="J59" s="675"/>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80"/>
    </row>
    <row r="60" spans="1:34" s="212" customFormat="1" ht="15.95" customHeight="1" x14ac:dyDescent="0.15">
      <c r="A60" s="691"/>
      <c r="B60" s="676"/>
      <c r="C60" s="677"/>
      <c r="D60" s="677"/>
      <c r="E60" s="677"/>
      <c r="F60" s="677"/>
      <c r="G60" s="677"/>
      <c r="H60" s="677"/>
      <c r="I60" s="677"/>
      <c r="J60" s="678"/>
      <c r="K60" s="714" t="s">
        <v>355</v>
      </c>
      <c r="L60" s="715"/>
      <c r="M60" s="715"/>
      <c r="N60" s="715"/>
      <c r="O60" s="715"/>
      <c r="P60" s="715"/>
      <c r="Q60" s="715"/>
      <c r="R60" s="715"/>
      <c r="S60" s="716"/>
      <c r="T60" s="717"/>
      <c r="U60" s="702"/>
      <c r="V60" s="702"/>
      <c r="W60" s="702"/>
      <c r="X60" s="702"/>
      <c r="Y60" s="702"/>
      <c r="Z60" s="702"/>
      <c r="AA60" s="702"/>
      <c r="AB60" s="702"/>
      <c r="AC60" s="702"/>
      <c r="AD60" s="702"/>
      <c r="AE60" s="702"/>
      <c r="AF60" s="702"/>
      <c r="AG60" s="702"/>
      <c r="AH60" s="703"/>
    </row>
    <row r="61" spans="1:34" s="212" customFormat="1" ht="15.95" customHeight="1" x14ac:dyDescent="0.15">
      <c r="A61" s="691"/>
      <c r="B61" s="711" t="s">
        <v>356</v>
      </c>
      <c r="C61" s="712"/>
      <c r="D61" s="705"/>
      <c r="E61" s="705"/>
      <c r="F61" s="705"/>
      <c r="G61" s="705"/>
      <c r="H61" s="705"/>
      <c r="I61" s="705"/>
      <c r="J61" s="705"/>
      <c r="K61" s="706"/>
      <c r="L61" s="707"/>
      <c r="M61" s="707"/>
      <c r="N61" s="707"/>
      <c r="O61" s="707"/>
      <c r="P61" s="701" t="s">
        <v>357</v>
      </c>
      <c r="Q61" s="701"/>
      <c r="R61" s="702"/>
      <c r="S61" s="702"/>
      <c r="T61" s="702"/>
      <c r="U61" s="702"/>
      <c r="V61" s="701" t="s">
        <v>358</v>
      </c>
      <c r="W61" s="701"/>
      <c r="X61" s="707"/>
      <c r="Y61" s="707"/>
      <c r="Z61" s="707"/>
      <c r="AA61" s="707"/>
      <c r="AB61" s="701" t="s">
        <v>357</v>
      </c>
      <c r="AC61" s="701"/>
      <c r="AD61" s="702"/>
      <c r="AE61" s="702"/>
      <c r="AF61" s="702"/>
      <c r="AG61" s="702"/>
      <c r="AH61" s="703"/>
    </row>
    <row r="62" spans="1:34" s="212" customFormat="1" ht="15.95" customHeight="1" x14ac:dyDescent="0.15">
      <c r="A62" s="691"/>
      <c r="B62" s="228"/>
      <c r="C62" s="229"/>
      <c r="D62" s="659" t="s">
        <v>426</v>
      </c>
      <c r="E62" s="659"/>
      <c r="F62" s="660"/>
      <c r="G62" s="708" t="s">
        <v>79</v>
      </c>
      <c r="H62" s="709"/>
      <c r="I62" s="709"/>
      <c r="J62" s="710"/>
      <c r="K62" s="706"/>
      <c r="L62" s="707"/>
      <c r="M62" s="707"/>
      <c r="N62" s="707"/>
      <c r="O62" s="707"/>
      <c r="P62" s="701" t="s">
        <v>357</v>
      </c>
      <c r="Q62" s="701"/>
      <c r="R62" s="702"/>
      <c r="S62" s="702"/>
      <c r="T62" s="702"/>
      <c r="U62" s="702"/>
      <c r="V62" s="701" t="s">
        <v>358</v>
      </c>
      <c r="W62" s="701"/>
      <c r="X62" s="707"/>
      <c r="Y62" s="707"/>
      <c r="Z62" s="707"/>
      <c r="AA62" s="707"/>
      <c r="AB62" s="701" t="s">
        <v>357</v>
      </c>
      <c r="AC62" s="701"/>
      <c r="AD62" s="702"/>
      <c r="AE62" s="702"/>
      <c r="AF62" s="702"/>
      <c r="AG62" s="702"/>
      <c r="AH62" s="703"/>
    </row>
    <row r="63" spans="1:34" s="212" customFormat="1" ht="15.95" customHeight="1" x14ac:dyDescent="0.15">
      <c r="A63" s="691"/>
      <c r="B63" s="228"/>
      <c r="C63" s="229"/>
      <c r="D63" s="661"/>
      <c r="E63" s="661"/>
      <c r="F63" s="662"/>
      <c r="G63" s="708" t="s">
        <v>353</v>
      </c>
      <c r="H63" s="709"/>
      <c r="I63" s="709"/>
      <c r="J63" s="710"/>
      <c r="K63" s="706"/>
      <c r="L63" s="707"/>
      <c r="M63" s="707"/>
      <c r="N63" s="707"/>
      <c r="O63" s="707"/>
      <c r="P63" s="701" t="s">
        <v>357</v>
      </c>
      <c r="Q63" s="701"/>
      <c r="R63" s="702"/>
      <c r="S63" s="702"/>
      <c r="T63" s="702"/>
      <c r="U63" s="702"/>
      <c r="V63" s="701" t="s">
        <v>358</v>
      </c>
      <c r="W63" s="701"/>
      <c r="X63" s="707"/>
      <c r="Y63" s="707"/>
      <c r="Z63" s="707"/>
      <c r="AA63" s="707"/>
      <c r="AB63" s="701" t="s">
        <v>357</v>
      </c>
      <c r="AC63" s="701"/>
      <c r="AD63" s="702"/>
      <c r="AE63" s="702"/>
      <c r="AF63" s="702"/>
      <c r="AG63" s="702"/>
      <c r="AH63" s="703"/>
    </row>
    <row r="64" spans="1:34" s="212" customFormat="1" ht="15.95" customHeight="1" x14ac:dyDescent="0.15">
      <c r="A64" s="691"/>
      <c r="B64" s="230"/>
      <c r="C64" s="231"/>
      <c r="D64" s="663"/>
      <c r="E64" s="663"/>
      <c r="F64" s="664"/>
      <c r="G64" s="708" t="s">
        <v>359</v>
      </c>
      <c r="H64" s="709"/>
      <c r="I64" s="709"/>
      <c r="J64" s="710"/>
      <c r="K64" s="706"/>
      <c r="L64" s="707"/>
      <c r="M64" s="707"/>
      <c r="N64" s="707"/>
      <c r="O64" s="707"/>
      <c r="P64" s="701" t="s">
        <v>357</v>
      </c>
      <c r="Q64" s="701"/>
      <c r="R64" s="702"/>
      <c r="S64" s="702"/>
      <c r="T64" s="702"/>
      <c r="U64" s="702"/>
      <c r="V64" s="701" t="s">
        <v>358</v>
      </c>
      <c r="W64" s="701"/>
      <c r="X64" s="707"/>
      <c r="Y64" s="707"/>
      <c r="Z64" s="707"/>
      <c r="AA64" s="707"/>
      <c r="AB64" s="701" t="s">
        <v>357</v>
      </c>
      <c r="AC64" s="701"/>
      <c r="AD64" s="702"/>
      <c r="AE64" s="702"/>
      <c r="AF64" s="702"/>
      <c r="AG64" s="702"/>
      <c r="AH64" s="703"/>
    </row>
    <row r="65" spans="1:34" s="212" customFormat="1" ht="16.350000000000001" customHeight="1" x14ac:dyDescent="0.15">
      <c r="A65" s="691"/>
      <c r="B65" s="704" t="s">
        <v>360</v>
      </c>
      <c r="C65" s="705"/>
      <c r="D65" s="705"/>
      <c r="E65" s="705"/>
      <c r="F65" s="705"/>
      <c r="G65" s="705"/>
      <c r="H65" s="705"/>
      <c r="I65" s="705"/>
      <c r="J65" s="705"/>
      <c r="K65" s="706"/>
      <c r="L65" s="707"/>
      <c r="M65" s="707"/>
      <c r="N65" s="707"/>
      <c r="O65" s="707"/>
      <c r="P65" s="701" t="s">
        <v>357</v>
      </c>
      <c r="Q65" s="701"/>
      <c r="R65" s="702"/>
      <c r="S65" s="702"/>
      <c r="T65" s="702"/>
      <c r="U65" s="702"/>
      <c r="V65" s="701" t="s">
        <v>358</v>
      </c>
      <c r="W65" s="701"/>
      <c r="X65" s="707"/>
      <c r="Y65" s="707"/>
      <c r="Z65" s="707"/>
      <c r="AA65" s="707"/>
      <c r="AB65" s="701" t="s">
        <v>357</v>
      </c>
      <c r="AC65" s="701"/>
      <c r="AD65" s="702"/>
      <c r="AE65" s="702"/>
      <c r="AF65" s="702"/>
      <c r="AG65" s="702"/>
      <c r="AH65" s="703"/>
    </row>
    <row r="66" spans="1:34" s="212" customFormat="1" ht="16.350000000000001" customHeight="1" thickBot="1" x14ac:dyDescent="0.2">
      <c r="A66" s="692"/>
      <c r="B66" s="625" t="s">
        <v>378</v>
      </c>
      <c r="C66" s="626"/>
      <c r="D66" s="626"/>
      <c r="E66" s="626"/>
      <c r="F66" s="626"/>
      <c r="G66" s="626"/>
      <c r="H66" s="626"/>
      <c r="I66" s="626"/>
      <c r="J66" s="627"/>
      <c r="K66" s="628"/>
      <c r="L66" s="629"/>
      <c r="M66" s="629"/>
      <c r="N66" s="629"/>
      <c r="O66" s="629"/>
      <c r="P66" s="629"/>
      <c r="Q66" s="630" t="s">
        <v>334</v>
      </c>
      <c r="R66" s="630"/>
      <c r="S66" s="631"/>
      <c r="T66" s="632" t="s">
        <v>361</v>
      </c>
      <c r="U66" s="633"/>
      <c r="V66" s="633"/>
      <c r="W66" s="633"/>
      <c r="X66" s="633"/>
      <c r="Y66" s="633"/>
      <c r="Z66" s="633"/>
      <c r="AA66" s="633"/>
      <c r="AB66" s="633"/>
      <c r="AC66" s="634"/>
      <c r="AD66" s="628"/>
      <c r="AE66" s="629"/>
      <c r="AF66" s="629"/>
      <c r="AG66" s="635" t="s">
        <v>362</v>
      </c>
      <c r="AH66" s="636"/>
    </row>
    <row r="67" spans="1:34" s="212" customFormat="1" ht="14.25" customHeight="1" x14ac:dyDescent="0.15">
      <c r="A67" s="690" t="s">
        <v>365</v>
      </c>
      <c r="B67" s="693" t="s">
        <v>338</v>
      </c>
      <c r="C67" s="693"/>
      <c r="D67" s="693"/>
      <c r="E67" s="693"/>
      <c r="F67" s="693"/>
      <c r="G67" s="693"/>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4"/>
    </row>
    <row r="68" spans="1:34" s="212" customFormat="1" ht="21.2" customHeight="1" x14ac:dyDescent="0.15">
      <c r="A68" s="691"/>
      <c r="B68" s="695" t="s">
        <v>339</v>
      </c>
      <c r="C68" s="696"/>
      <c r="D68" s="696"/>
      <c r="E68" s="696"/>
      <c r="F68" s="696"/>
      <c r="G68" s="696"/>
      <c r="H68" s="696"/>
      <c r="I68" s="696"/>
      <c r="J68" s="697"/>
      <c r="K68" s="688" t="s">
        <v>15</v>
      </c>
      <c r="L68" s="686"/>
      <c r="M68" s="686"/>
      <c r="N68" s="686"/>
      <c r="O68" s="686"/>
      <c r="P68" s="687"/>
      <c r="Q68" s="688" t="s">
        <v>340</v>
      </c>
      <c r="R68" s="686"/>
      <c r="S68" s="686"/>
      <c r="T68" s="686"/>
      <c r="U68" s="686"/>
      <c r="V68" s="686"/>
      <c r="W68" s="611" t="s">
        <v>341</v>
      </c>
      <c r="X68" s="611"/>
      <c r="Y68" s="611"/>
      <c r="Z68" s="611"/>
      <c r="AA68" s="611"/>
      <c r="AB68" s="611"/>
      <c r="AC68" s="699" t="s">
        <v>342</v>
      </c>
      <c r="AD68" s="686"/>
      <c r="AE68" s="686"/>
      <c r="AF68" s="686"/>
      <c r="AG68" s="686"/>
      <c r="AH68" s="689"/>
    </row>
    <row r="69" spans="1:34" s="212" customFormat="1" ht="16.350000000000001" customHeight="1" x14ac:dyDescent="0.15">
      <c r="A69" s="691"/>
      <c r="B69" s="698"/>
      <c r="C69" s="603"/>
      <c r="D69" s="603"/>
      <c r="E69" s="603"/>
      <c r="F69" s="603"/>
      <c r="G69" s="603"/>
      <c r="H69" s="603"/>
      <c r="I69" s="603"/>
      <c r="J69" s="604"/>
      <c r="K69" s="688" t="s">
        <v>343</v>
      </c>
      <c r="L69" s="686"/>
      <c r="M69" s="687"/>
      <c r="N69" s="688" t="s">
        <v>344</v>
      </c>
      <c r="O69" s="686"/>
      <c r="P69" s="687"/>
      <c r="Q69" s="688" t="s">
        <v>343</v>
      </c>
      <c r="R69" s="686"/>
      <c r="S69" s="687"/>
      <c r="T69" s="688" t="s">
        <v>344</v>
      </c>
      <c r="U69" s="686"/>
      <c r="V69" s="687"/>
      <c r="W69" s="688" t="s">
        <v>343</v>
      </c>
      <c r="X69" s="686"/>
      <c r="Y69" s="687"/>
      <c r="Z69" s="688" t="s">
        <v>344</v>
      </c>
      <c r="AA69" s="686"/>
      <c r="AB69" s="687"/>
      <c r="AC69" s="688" t="s">
        <v>343</v>
      </c>
      <c r="AD69" s="686"/>
      <c r="AE69" s="687"/>
      <c r="AF69" s="688" t="s">
        <v>344</v>
      </c>
      <c r="AG69" s="686"/>
      <c r="AH69" s="689"/>
    </row>
    <row r="70" spans="1:34" s="212" customFormat="1" ht="16.350000000000001" customHeight="1" x14ac:dyDescent="0.15">
      <c r="A70" s="691"/>
      <c r="B70" s="685" t="s">
        <v>345</v>
      </c>
      <c r="C70" s="686"/>
      <c r="D70" s="686"/>
      <c r="E70" s="686"/>
      <c r="F70" s="686"/>
      <c r="G70" s="686"/>
      <c r="H70" s="686"/>
      <c r="I70" s="686"/>
      <c r="J70" s="687"/>
      <c r="K70" s="688"/>
      <c r="L70" s="686"/>
      <c r="M70" s="687"/>
      <c r="N70" s="688"/>
      <c r="O70" s="686"/>
      <c r="P70" s="687"/>
      <c r="Q70" s="688"/>
      <c r="R70" s="686"/>
      <c r="S70" s="687"/>
      <c r="T70" s="688"/>
      <c r="U70" s="686"/>
      <c r="V70" s="687"/>
      <c r="W70" s="688"/>
      <c r="X70" s="686"/>
      <c r="Y70" s="687"/>
      <c r="Z70" s="688"/>
      <c r="AA70" s="686"/>
      <c r="AB70" s="687"/>
      <c r="AC70" s="688"/>
      <c r="AD70" s="686"/>
      <c r="AE70" s="687"/>
      <c r="AF70" s="688"/>
      <c r="AG70" s="686"/>
      <c r="AH70" s="689"/>
    </row>
    <row r="71" spans="1:34" s="212" customFormat="1" ht="16.350000000000001" customHeight="1" x14ac:dyDescent="0.15">
      <c r="A71" s="691"/>
      <c r="B71" s="685" t="s">
        <v>346</v>
      </c>
      <c r="C71" s="686"/>
      <c r="D71" s="686"/>
      <c r="E71" s="686"/>
      <c r="F71" s="686"/>
      <c r="G71" s="686"/>
      <c r="H71" s="686"/>
      <c r="I71" s="686"/>
      <c r="J71" s="687"/>
      <c r="K71" s="688"/>
      <c r="L71" s="686"/>
      <c r="M71" s="687"/>
      <c r="N71" s="688"/>
      <c r="O71" s="686"/>
      <c r="P71" s="687"/>
      <c r="Q71" s="688"/>
      <c r="R71" s="686"/>
      <c r="S71" s="687"/>
      <c r="T71" s="688"/>
      <c r="U71" s="686"/>
      <c r="V71" s="687"/>
      <c r="W71" s="688"/>
      <c r="X71" s="686"/>
      <c r="Y71" s="687"/>
      <c r="Z71" s="688"/>
      <c r="AA71" s="686"/>
      <c r="AB71" s="687"/>
      <c r="AC71" s="688"/>
      <c r="AD71" s="686"/>
      <c r="AE71" s="687"/>
      <c r="AF71" s="688"/>
      <c r="AG71" s="686"/>
      <c r="AH71" s="689"/>
    </row>
    <row r="72" spans="1:34" s="212" customFormat="1" ht="14.25" customHeight="1" x14ac:dyDescent="0.15">
      <c r="A72" s="691"/>
      <c r="B72" s="668" t="s">
        <v>332</v>
      </c>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9"/>
    </row>
    <row r="73" spans="1:34" s="212" customFormat="1" ht="16.350000000000001" customHeight="1" x14ac:dyDescent="0.15">
      <c r="A73" s="700"/>
      <c r="B73" s="670" t="s">
        <v>424</v>
      </c>
      <c r="C73" s="671"/>
      <c r="D73" s="671"/>
      <c r="E73" s="671"/>
      <c r="F73" s="671"/>
      <c r="G73" s="671"/>
      <c r="H73" s="671"/>
      <c r="I73" s="671"/>
      <c r="J73" s="672"/>
      <c r="K73" s="679" t="s">
        <v>347</v>
      </c>
      <c r="L73" s="679"/>
      <c r="M73" s="679"/>
      <c r="N73" s="679" t="s">
        <v>348</v>
      </c>
      <c r="O73" s="679"/>
      <c r="P73" s="679"/>
      <c r="Q73" s="679" t="s">
        <v>349</v>
      </c>
      <c r="R73" s="679"/>
      <c r="S73" s="679"/>
      <c r="T73" s="679" t="s">
        <v>350</v>
      </c>
      <c r="U73" s="679"/>
      <c r="V73" s="679"/>
      <c r="W73" s="679" t="s">
        <v>351</v>
      </c>
      <c r="X73" s="679"/>
      <c r="Y73" s="679"/>
      <c r="Z73" s="679" t="s">
        <v>352</v>
      </c>
      <c r="AA73" s="679"/>
      <c r="AB73" s="679"/>
      <c r="AC73" s="679" t="s">
        <v>353</v>
      </c>
      <c r="AD73" s="679"/>
      <c r="AE73" s="679"/>
      <c r="AF73" s="679" t="s">
        <v>354</v>
      </c>
      <c r="AG73" s="679"/>
      <c r="AH73" s="680"/>
    </row>
    <row r="74" spans="1:34" s="212" customFormat="1" ht="15.6" customHeight="1" x14ac:dyDescent="0.15">
      <c r="A74" s="700"/>
      <c r="B74" s="673"/>
      <c r="C74" s="674"/>
      <c r="D74" s="674"/>
      <c r="E74" s="674"/>
      <c r="F74" s="674"/>
      <c r="G74" s="674"/>
      <c r="H74" s="674"/>
      <c r="I74" s="674"/>
      <c r="J74" s="675"/>
      <c r="K74" s="679"/>
      <c r="L74" s="679"/>
      <c r="M74" s="679"/>
      <c r="N74" s="679"/>
      <c r="O74" s="679"/>
      <c r="P74" s="679"/>
      <c r="Q74" s="679"/>
      <c r="R74" s="679"/>
      <c r="S74" s="679"/>
      <c r="T74" s="679"/>
      <c r="U74" s="679"/>
      <c r="V74" s="679"/>
      <c r="W74" s="679"/>
      <c r="X74" s="679"/>
      <c r="Y74" s="679"/>
      <c r="Z74" s="679"/>
      <c r="AA74" s="679"/>
      <c r="AB74" s="679"/>
      <c r="AC74" s="679"/>
      <c r="AD74" s="679"/>
      <c r="AE74" s="679"/>
      <c r="AF74" s="679"/>
      <c r="AG74" s="679"/>
      <c r="AH74" s="680"/>
    </row>
    <row r="75" spans="1:34" s="212" customFormat="1" ht="15.95" customHeight="1" x14ac:dyDescent="0.15">
      <c r="A75" s="700"/>
      <c r="B75" s="676"/>
      <c r="C75" s="677"/>
      <c r="D75" s="677"/>
      <c r="E75" s="677"/>
      <c r="F75" s="677"/>
      <c r="G75" s="677"/>
      <c r="H75" s="677"/>
      <c r="I75" s="677"/>
      <c r="J75" s="678"/>
      <c r="K75" s="681" t="s">
        <v>355</v>
      </c>
      <c r="L75" s="682"/>
      <c r="M75" s="682"/>
      <c r="N75" s="682"/>
      <c r="O75" s="682"/>
      <c r="P75" s="682"/>
      <c r="Q75" s="682"/>
      <c r="R75" s="682"/>
      <c r="S75" s="683"/>
      <c r="T75" s="684"/>
      <c r="U75" s="613"/>
      <c r="V75" s="613"/>
      <c r="W75" s="613"/>
      <c r="X75" s="613"/>
      <c r="Y75" s="613"/>
      <c r="Z75" s="613"/>
      <c r="AA75" s="613"/>
      <c r="AB75" s="613"/>
      <c r="AC75" s="613"/>
      <c r="AD75" s="613"/>
      <c r="AE75" s="613"/>
      <c r="AF75" s="613"/>
      <c r="AG75" s="613"/>
      <c r="AH75" s="614"/>
    </row>
    <row r="76" spans="1:34" s="212" customFormat="1" ht="15.95" customHeight="1" x14ac:dyDescent="0.15">
      <c r="A76" s="700"/>
      <c r="B76" s="653" t="s">
        <v>356</v>
      </c>
      <c r="C76" s="654"/>
      <c r="D76" s="655"/>
      <c r="E76" s="655"/>
      <c r="F76" s="655"/>
      <c r="G76" s="655"/>
      <c r="H76" s="655"/>
      <c r="I76" s="655"/>
      <c r="J76" s="655"/>
      <c r="K76" s="656"/>
      <c r="L76" s="657"/>
      <c r="M76" s="657"/>
      <c r="N76" s="657"/>
      <c r="O76" s="657"/>
      <c r="P76" s="612" t="s">
        <v>357</v>
      </c>
      <c r="Q76" s="612"/>
      <c r="R76" s="613"/>
      <c r="S76" s="613"/>
      <c r="T76" s="613"/>
      <c r="U76" s="613"/>
      <c r="V76" s="612" t="s">
        <v>358</v>
      </c>
      <c r="W76" s="612"/>
      <c r="X76" s="657"/>
      <c r="Y76" s="657"/>
      <c r="Z76" s="657"/>
      <c r="AA76" s="657"/>
      <c r="AB76" s="612" t="s">
        <v>357</v>
      </c>
      <c r="AC76" s="612"/>
      <c r="AD76" s="613"/>
      <c r="AE76" s="613"/>
      <c r="AF76" s="613"/>
      <c r="AG76" s="613"/>
      <c r="AH76" s="614"/>
    </row>
    <row r="77" spans="1:34" s="212" customFormat="1" ht="15.95" customHeight="1" x14ac:dyDescent="0.15">
      <c r="A77" s="700"/>
      <c r="B77" s="215"/>
      <c r="C77" s="216"/>
      <c r="D77" s="659" t="s">
        <v>426</v>
      </c>
      <c r="E77" s="659"/>
      <c r="F77" s="660"/>
      <c r="G77" s="665" t="s">
        <v>79</v>
      </c>
      <c r="H77" s="666"/>
      <c r="I77" s="666"/>
      <c r="J77" s="667"/>
      <c r="K77" s="656"/>
      <c r="L77" s="657"/>
      <c r="M77" s="657"/>
      <c r="N77" s="657"/>
      <c r="O77" s="657"/>
      <c r="P77" s="612" t="s">
        <v>357</v>
      </c>
      <c r="Q77" s="612"/>
      <c r="R77" s="613"/>
      <c r="S77" s="613"/>
      <c r="T77" s="613"/>
      <c r="U77" s="613"/>
      <c r="V77" s="612" t="s">
        <v>358</v>
      </c>
      <c r="W77" s="612"/>
      <c r="X77" s="657"/>
      <c r="Y77" s="657"/>
      <c r="Z77" s="657"/>
      <c r="AA77" s="657"/>
      <c r="AB77" s="612" t="s">
        <v>357</v>
      </c>
      <c r="AC77" s="612"/>
      <c r="AD77" s="613"/>
      <c r="AE77" s="613"/>
      <c r="AF77" s="613"/>
      <c r="AG77" s="613"/>
      <c r="AH77" s="614"/>
    </row>
    <row r="78" spans="1:34" s="212" customFormat="1" ht="15.95" customHeight="1" x14ac:dyDescent="0.15">
      <c r="A78" s="700"/>
      <c r="B78" s="215"/>
      <c r="C78" s="216"/>
      <c r="D78" s="661"/>
      <c r="E78" s="661"/>
      <c r="F78" s="662"/>
      <c r="G78" s="665" t="s">
        <v>353</v>
      </c>
      <c r="H78" s="666"/>
      <c r="I78" s="666"/>
      <c r="J78" s="667"/>
      <c r="K78" s="656"/>
      <c r="L78" s="657"/>
      <c r="M78" s="657"/>
      <c r="N78" s="657"/>
      <c r="O78" s="657"/>
      <c r="P78" s="612" t="s">
        <v>357</v>
      </c>
      <c r="Q78" s="612"/>
      <c r="R78" s="613"/>
      <c r="S78" s="613"/>
      <c r="T78" s="613"/>
      <c r="U78" s="613"/>
      <c r="V78" s="612" t="s">
        <v>358</v>
      </c>
      <c r="W78" s="612"/>
      <c r="X78" s="657"/>
      <c r="Y78" s="657"/>
      <c r="Z78" s="657"/>
      <c r="AA78" s="657"/>
      <c r="AB78" s="612" t="s">
        <v>357</v>
      </c>
      <c r="AC78" s="612"/>
      <c r="AD78" s="613"/>
      <c r="AE78" s="613"/>
      <c r="AF78" s="613"/>
      <c r="AG78" s="613"/>
      <c r="AH78" s="614"/>
    </row>
    <row r="79" spans="1:34" s="212" customFormat="1" ht="15.95" customHeight="1" x14ac:dyDescent="0.15">
      <c r="A79" s="700"/>
      <c r="B79" s="217"/>
      <c r="C79" s="218"/>
      <c r="D79" s="663"/>
      <c r="E79" s="663"/>
      <c r="F79" s="664"/>
      <c r="G79" s="665" t="s">
        <v>359</v>
      </c>
      <c r="H79" s="666"/>
      <c r="I79" s="666"/>
      <c r="J79" s="667"/>
      <c r="K79" s="656"/>
      <c r="L79" s="657"/>
      <c r="M79" s="657"/>
      <c r="N79" s="657"/>
      <c r="O79" s="657"/>
      <c r="P79" s="612" t="s">
        <v>357</v>
      </c>
      <c r="Q79" s="612"/>
      <c r="R79" s="613"/>
      <c r="S79" s="613"/>
      <c r="T79" s="613"/>
      <c r="U79" s="613"/>
      <c r="V79" s="612" t="s">
        <v>358</v>
      </c>
      <c r="W79" s="612"/>
      <c r="X79" s="657"/>
      <c r="Y79" s="657"/>
      <c r="Z79" s="657"/>
      <c r="AA79" s="657"/>
      <c r="AB79" s="612" t="s">
        <v>357</v>
      </c>
      <c r="AC79" s="612"/>
      <c r="AD79" s="613"/>
      <c r="AE79" s="613"/>
      <c r="AF79" s="613"/>
      <c r="AG79" s="613"/>
      <c r="AH79" s="614"/>
    </row>
    <row r="80" spans="1:34" s="212" customFormat="1" ht="16.350000000000001" customHeight="1" x14ac:dyDescent="0.15">
      <c r="A80" s="700"/>
      <c r="B80" s="658" t="s">
        <v>360</v>
      </c>
      <c r="C80" s="655"/>
      <c r="D80" s="655"/>
      <c r="E80" s="655"/>
      <c r="F80" s="655"/>
      <c r="G80" s="655"/>
      <c r="H80" s="655"/>
      <c r="I80" s="655"/>
      <c r="J80" s="655"/>
      <c r="K80" s="656"/>
      <c r="L80" s="657"/>
      <c r="M80" s="657"/>
      <c r="N80" s="657"/>
      <c r="O80" s="657"/>
      <c r="P80" s="612" t="s">
        <v>357</v>
      </c>
      <c r="Q80" s="612"/>
      <c r="R80" s="613"/>
      <c r="S80" s="613"/>
      <c r="T80" s="613"/>
      <c r="U80" s="613"/>
      <c r="V80" s="612" t="s">
        <v>358</v>
      </c>
      <c r="W80" s="612"/>
      <c r="X80" s="657"/>
      <c r="Y80" s="657"/>
      <c r="Z80" s="657"/>
      <c r="AA80" s="657"/>
      <c r="AB80" s="612" t="s">
        <v>357</v>
      </c>
      <c r="AC80" s="612"/>
      <c r="AD80" s="613"/>
      <c r="AE80" s="613"/>
      <c r="AF80" s="613"/>
      <c r="AG80" s="613"/>
      <c r="AH80" s="614"/>
    </row>
    <row r="81" spans="1:34" s="212" customFormat="1" ht="16.350000000000001" customHeight="1" thickBot="1" x14ac:dyDescent="0.2">
      <c r="A81" s="700"/>
      <c r="B81" s="625" t="s">
        <v>378</v>
      </c>
      <c r="C81" s="626"/>
      <c r="D81" s="626"/>
      <c r="E81" s="626"/>
      <c r="F81" s="626"/>
      <c r="G81" s="626"/>
      <c r="H81" s="626"/>
      <c r="I81" s="626"/>
      <c r="J81" s="627"/>
      <c r="K81" s="628"/>
      <c r="L81" s="629"/>
      <c r="M81" s="629"/>
      <c r="N81" s="629"/>
      <c r="O81" s="629"/>
      <c r="P81" s="629"/>
      <c r="Q81" s="630" t="s">
        <v>334</v>
      </c>
      <c r="R81" s="630"/>
      <c r="S81" s="631"/>
      <c r="T81" s="632" t="s">
        <v>361</v>
      </c>
      <c r="U81" s="633"/>
      <c r="V81" s="633"/>
      <c r="W81" s="633"/>
      <c r="X81" s="633"/>
      <c r="Y81" s="633"/>
      <c r="Z81" s="633"/>
      <c r="AA81" s="633"/>
      <c r="AB81" s="633"/>
      <c r="AC81" s="634"/>
      <c r="AD81" s="628"/>
      <c r="AE81" s="629"/>
      <c r="AF81" s="629"/>
      <c r="AG81" s="635" t="s">
        <v>362</v>
      </c>
      <c r="AH81" s="636"/>
    </row>
    <row r="82" spans="1:34" s="212" customFormat="1" ht="14.25" customHeight="1" x14ac:dyDescent="0.15">
      <c r="A82" s="690" t="s">
        <v>366</v>
      </c>
      <c r="B82" s="693" t="s">
        <v>338</v>
      </c>
      <c r="C82" s="693"/>
      <c r="D82" s="693"/>
      <c r="E82" s="693"/>
      <c r="F82" s="693"/>
      <c r="G82" s="693"/>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694"/>
    </row>
    <row r="83" spans="1:34" s="212" customFormat="1" ht="21.2" customHeight="1" x14ac:dyDescent="0.15">
      <c r="A83" s="691"/>
      <c r="B83" s="695" t="s">
        <v>339</v>
      </c>
      <c r="C83" s="696"/>
      <c r="D83" s="696"/>
      <c r="E83" s="696"/>
      <c r="F83" s="696"/>
      <c r="G83" s="696"/>
      <c r="H83" s="696"/>
      <c r="I83" s="696"/>
      <c r="J83" s="697"/>
      <c r="K83" s="688" t="s">
        <v>15</v>
      </c>
      <c r="L83" s="686"/>
      <c r="M83" s="686"/>
      <c r="N83" s="686"/>
      <c r="O83" s="686"/>
      <c r="P83" s="687"/>
      <c r="Q83" s="688" t="s">
        <v>340</v>
      </c>
      <c r="R83" s="686"/>
      <c r="S83" s="686"/>
      <c r="T83" s="686"/>
      <c r="U83" s="686"/>
      <c r="V83" s="686"/>
      <c r="W83" s="611" t="s">
        <v>341</v>
      </c>
      <c r="X83" s="611"/>
      <c r="Y83" s="611"/>
      <c r="Z83" s="611"/>
      <c r="AA83" s="611"/>
      <c r="AB83" s="611"/>
      <c r="AC83" s="699" t="s">
        <v>342</v>
      </c>
      <c r="AD83" s="686"/>
      <c r="AE83" s="686"/>
      <c r="AF83" s="686"/>
      <c r="AG83" s="686"/>
      <c r="AH83" s="689"/>
    </row>
    <row r="84" spans="1:34" s="212" customFormat="1" ht="16.350000000000001" customHeight="1" x14ac:dyDescent="0.15">
      <c r="A84" s="691"/>
      <c r="B84" s="698"/>
      <c r="C84" s="603"/>
      <c r="D84" s="603"/>
      <c r="E84" s="603"/>
      <c r="F84" s="603"/>
      <c r="G84" s="603"/>
      <c r="H84" s="603"/>
      <c r="I84" s="603"/>
      <c r="J84" s="604"/>
      <c r="K84" s="688" t="s">
        <v>343</v>
      </c>
      <c r="L84" s="686"/>
      <c r="M84" s="687"/>
      <c r="N84" s="688" t="s">
        <v>344</v>
      </c>
      <c r="O84" s="686"/>
      <c r="P84" s="687"/>
      <c r="Q84" s="688" t="s">
        <v>343</v>
      </c>
      <c r="R84" s="686"/>
      <c r="S84" s="687"/>
      <c r="T84" s="688" t="s">
        <v>344</v>
      </c>
      <c r="U84" s="686"/>
      <c r="V84" s="687"/>
      <c r="W84" s="688" t="s">
        <v>343</v>
      </c>
      <c r="X84" s="686"/>
      <c r="Y84" s="687"/>
      <c r="Z84" s="688" t="s">
        <v>344</v>
      </c>
      <c r="AA84" s="686"/>
      <c r="AB84" s="687"/>
      <c r="AC84" s="688" t="s">
        <v>343</v>
      </c>
      <c r="AD84" s="686"/>
      <c r="AE84" s="687"/>
      <c r="AF84" s="688" t="s">
        <v>344</v>
      </c>
      <c r="AG84" s="686"/>
      <c r="AH84" s="689"/>
    </row>
    <row r="85" spans="1:34" s="212" customFormat="1" ht="16.350000000000001" customHeight="1" x14ac:dyDescent="0.15">
      <c r="A85" s="691"/>
      <c r="B85" s="685" t="s">
        <v>345</v>
      </c>
      <c r="C85" s="686"/>
      <c r="D85" s="686"/>
      <c r="E85" s="686"/>
      <c r="F85" s="686"/>
      <c r="G85" s="686"/>
      <c r="H85" s="686"/>
      <c r="I85" s="686"/>
      <c r="J85" s="687"/>
      <c r="K85" s="688"/>
      <c r="L85" s="686"/>
      <c r="M85" s="687"/>
      <c r="N85" s="688"/>
      <c r="O85" s="686"/>
      <c r="P85" s="687"/>
      <c r="Q85" s="688"/>
      <c r="R85" s="686"/>
      <c r="S85" s="687"/>
      <c r="T85" s="688"/>
      <c r="U85" s="686"/>
      <c r="V85" s="687"/>
      <c r="W85" s="688"/>
      <c r="X85" s="686"/>
      <c r="Y85" s="687"/>
      <c r="Z85" s="688"/>
      <c r="AA85" s="686"/>
      <c r="AB85" s="687"/>
      <c r="AC85" s="688"/>
      <c r="AD85" s="686"/>
      <c r="AE85" s="687"/>
      <c r="AF85" s="688"/>
      <c r="AG85" s="686"/>
      <c r="AH85" s="689"/>
    </row>
    <row r="86" spans="1:34" s="212" customFormat="1" ht="16.350000000000001" customHeight="1" x14ac:dyDescent="0.15">
      <c r="A86" s="691"/>
      <c r="B86" s="685" t="s">
        <v>346</v>
      </c>
      <c r="C86" s="686"/>
      <c r="D86" s="686"/>
      <c r="E86" s="686"/>
      <c r="F86" s="686"/>
      <c r="G86" s="686"/>
      <c r="H86" s="686"/>
      <c r="I86" s="686"/>
      <c r="J86" s="687"/>
      <c r="K86" s="688"/>
      <c r="L86" s="686"/>
      <c r="M86" s="687"/>
      <c r="N86" s="688"/>
      <c r="O86" s="686"/>
      <c r="P86" s="687"/>
      <c r="Q86" s="688"/>
      <c r="R86" s="686"/>
      <c r="S86" s="687"/>
      <c r="T86" s="688"/>
      <c r="U86" s="686"/>
      <c r="V86" s="687"/>
      <c r="W86" s="688"/>
      <c r="X86" s="686"/>
      <c r="Y86" s="687"/>
      <c r="Z86" s="688"/>
      <c r="AA86" s="686"/>
      <c r="AB86" s="687"/>
      <c r="AC86" s="688"/>
      <c r="AD86" s="686"/>
      <c r="AE86" s="687"/>
      <c r="AF86" s="688"/>
      <c r="AG86" s="686"/>
      <c r="AH86" s="689"/>
    </row>
    <row r="87" spans="1:34" s="212" customFormat="1" ht="14.25" customHeight="1" x14ac:dyDescent="0.15">
      <c r="A87" s="691"/>
      <c r="B87" s="668" t="s">
        <v>332</v>
      </c>
      <c r="C87" s="668"/>
      <c r="D87" s="668"/>
      <c r="E87" s="668"/>
      <c r="F87" s="668"/>
      <c r="G87" s="668"/>
      <c r="H87" s="668"/>
      <c r="I87" s="668"/>
      <c r="J87" s="668"/>
      <c r="K87" s="668"/>
      <c r="L87" s="668"/>
      <c r="M87" s="668"/>
      <c r="N87" s="668"/>
      <c r="O87" s="668"/>
      <c r="P87" s="668"/>
      <c r="Q87" s="668"/>
      <c r="R87" s="668"/>
      <c r="S87" s="668"/>
      <c r="T87" s="668"/>
      <c r="U87" s="668"/>
      <c r="V87" s="668"/>
      <c r="W87" s="668"/>
      <c r="X87" s="668"/>
      <c r="Y87" s="668"/>
      <c r="Z87" s="668"/>
      <c r="AA87" s="668"/>
      <c r="AB87" s="668"/>
      <c r="AC87" s="668"/>
      <c r="AD87" s="668"/>
      <c r="AE87" s="668"/>
      <c r="AF87" s="668"/>
      <c r="AG87" s="668"/>
      <c r="AH87" s="669"/>
    </row>
    <row r="88" spans="1:34" s="212" customFormat="1" ht="16.350000000000001" customHeight="1" x14ac:dyDescent="0.15">
      <c r="A88" s="691"/>
      <c r="B88" s="670" t="s">
        <v>424</v>
      </c>
      <c r="C88" s="671"/>
      <c r="D88" s="671"/>
      <c r="E88" s="671"/>
      <c r="F88" s="671"/>
      <c r="G88" s="671"/>
      <c r="H88" s="671"/>
      <c r="I88" s="671"/>
      <c r="J88" s="672"/>
      <c r="K88" s="679" t="s">
        <v>347</v>
      </c>
      <c r="L88" s="679"/>
      <c r="M88" s="679"/>
      <c r="N88" s="679" t="s">
        <v>348</v>
      </c>
      <c r="O88" s="679"/>
      <c r="P88" s="679"/>
      <c r="Q88" s="679" t="s">
        <v>349</v>
      </c>
      <c r="R88" s="679"/>
      <c r="S88" s="679"/>
      <c r="T88" s="679" t="s">
        <v>350</v>
      </c>
      <c r="U88" s="679"/>
      <c r="V88" s="679"/>
      <c r="W88" s="679" t="s">
        <v>351</v>
      </c>
      <c r="X88" s="679"/>
      <c r="Y88" s="679"/>
      <c r="Z88" s="679" t="s">
        <v>352</v>
      </c>
      <c r="AA88" s="679"/>
      <c r="AB88" s="679"/>
      <c r="AC88" s="679" t="s">
        <v>353</v>
      </c>
      <c r="AD88" s="679"/>
      <c r="AE88" s="679"/>
      <c r="AF88" s="679" t="s">
        <v>354</v>
      </c>
      <c r="AG88" s="679"/>
      <c r="AH88" s="680"/>
    </row>
    <row r="89" spans="1:34" s="212" customFormat="1" ht="15.6" customHeight="1" x14ac:dyDescent="0.15">
      <c r="A89" s="691"/>
      <c r="B89" s="673"/>
      <c r="C89" s="674"/>
      <c r="D89" s="674"/>
      <c r="E89" s="674"/>
      <c r="F89" s="674"/>
      <c r="G89" s="674"/>
      <c r="H89" s="674"/>
      <c r="I89" s="674"/>
      <c r="J89" s="675"/>
      <c r="K89" s="679"/>
      <c r="L89" s="679"/>
      <c r="M89" s="679"/>
      <c r="N89" s="679"/>
      <c r="O89" s="679"/>
      <c r="P89" s="679"/>
      <c r="Q89" s="679"/>
      <c r="R89" s="679"/>
      <c r="S89" s="679"/>
      <c r="T89" s="679"/>
      <c r="U89" s="679"/>
      <c r="V89" s="679"/>
      <c r="W89" s="679"/>
      <c r="X89" s="679"/>
      <c r="Y89" s="679"/>
      <c r="Z89" s="679"/>
      <c r="AA89" s="679"/>
      <c r="AB89" s="679"/>
      <c r="AC89" s="679"/>
      <c r="AD89" s="679"/>
      <c r="AE89" s="679"/>
      <c r="AF89" s="679"/>
      <c r="AG89" s="679"/>
      <c r="AH89" s="680"/>
    </row>
    <row r="90" spans="1:34" s="212" customFormat="1" ht="15.95" customHeight="1" x14ac:dyDescent="0.15">
      <c r="A90" s="691"/>
      <c r="B90" s="676"/>
      <c r="C90" s="677"/>
      <c r="D90" s="677"/>
      <c r="E90" s="677"/>
      <c r="F90" s="677"/>
      <c r="G90" s="677"/>
      <c r="H90" s="677"/>
      <c r="I90" s="677"/>
      <c r="J90" s="678"/>
      <c r="K90" s="681" t="s">
        <v>355</v>
      </c>
      <c r="L90" s="682"/>
      <c r="M90" s="682"/>
      <c r="N90" s="682"/>
      <c r="O90" s="682"/>
      <c r="P90" s="682"/>
      <c r="Q90" s="682"/>
      <c r="R90" s="682"/>
      <c r="S90" s="683"/>
      <c r="T90" s="684"/>
      <c r="U90" s="613"/>
      <c r="V90" s="613"/>
      <c r="W90" s="613"/>
      <c r="X90" s="613"/>
      <c r="Y90" s="613"/>
      <c r="Z90" s="613"/>
      <c r="AA90" s="613"/>
      <c r="AB90" s="613"/>
      <c r="AC90" s="613"/>
      <c r="AD90" s="613"/>
      <c r="AE90" s="613"/>
      <c r="AF90" s="613"/>
      <c r="AG90" s="613"/>
      <c r="AH90" s="614"/>
    </row>
    <row r="91" spans="1:34" s="212" customFormat="1" ht="15.95" customHeight="1" x14ac:dyDescent="0.15">
      <c r="A91" s="691"/>
      <c r="B91" s="653" t="s">
        <v>356</v>
      </c>
      <c r="C91" s="654"/>
      <c r="D91" s="655"/>
      <c r="E91" s="655"/>
      <c r="F91" s="655"/>
      <c r="G91" s="655"/>
      <c r="H91" s="655"/>
      <c r="I91" s="655"/>
      <c r="J91" s="655"/>
      <c r="K91" s="656"/>
      <c r="L91" s="657"/>
      <c r="M91" s="657"/>
      <c r="N91" s="657"/>
      <c r="O91" s="657"/>
      <c r="P91" s="612" t="s">
        <v>357</v>
      </c>
      <c r="Q91" s="612"/>
      <c r="R91" s="613"/>
      <c r="S91" s="613"/>
      <c r="T91" s="613"/>
      <c r="U91" s="613"/>
      <c r="V91" s="612" t="s">
        <v>358</v>
      </c>
      <c r="W91" s="612"/>
      <c r="X91" s="657"/>
      <c r="Y91" s="657"/>
      <c r="Z91" s="657"/>
      <c r="AA91" s="657"/>
      <c r="AB91" s="612" t="s">
        <v>357</v>
      </c>
      <c r="AC91" s="612"/>
      <c r="AD91" s="613"/>
      <c r="AE91" s="613"/>
      <c r="AF91" s="613"/>
      <c r="AG91" s="613"/>
      <c r="AH91" s="614"/>
    </row>
    <row r="92" spans="1:34" s="212" customFormat="1" ht="15.95" customHeight="1" x14ac:dyDescent="0.15">
      <c r="A92" s="691"/>
      <c r="B92" s="215"/>
      <c r="C92" s="216"/>
      <c r="D92" s="659" t="s">
        <v>426</v>
      </c>
      <c r="E92" s="659"/>
      <c r="F92" s="660"/>
      <c r="G92" s="665" t="s">
        <v>79</v>
      </c>
      <c r="H92" s="666"/>
      <c r="I92" s="666"/>
      <c r="J92" s="667"/>
      <c r="K92" s="656"/>
      <c r="L92" s="657"/>
      <c r="M92" s="657"/>
      <c r="N92" s="657"/>
      <c r="O92" s="657"/>
      <c r="P92" s="612" t="s">
        <v>357</v>
      </c>
      <c r="Q92" s="612"/>
      <c r="R92" s="613"/>
      <c r="S92" s="613"/>
      <c r="T92" s="613"/>
      <c r="U92" s="613"/>
      <c r="V92" s="612" t="s">
        <v>358</v>
      </c>
      <c r="W92" s="612"/>
      <c r="X92" s="657"/>
      <c r="Y92" s="657"/>
      <c r="Z92" s="657"/>
      <c r="AA92" s="657"/>
      <c r="AB92" s="612" t="s">
        <v>357</v>
      </c>
      <c r="AC92" s="612"/>
      <c r="AD92" s="613"/>
      <c r="AE92" s="613"/>
      <c r="AF92" s="613"/>
      <c r="AG92" s="613"/>
      <c r="AH92" s="614"/>
    </row>
    <row r="93" spans="1:34" s="212" customFormat="1" ht="15.95" customHeight="1" x14ac:dyDescent="0.15">
      <c r="A93" s="691"/>
      <c r="B93" s="215"/>
      <c r="C93" s="216"/>
      <c r="D93" s="661"/>
      <c r="E93" s="661"/>
      <c r="F93" s="662"/>
      <c r="G93" s="665" t="s">
        <v>353</v>
      </c>
      <c r="H93" s="666"/>
      <c r="I93" s="666"/>
      <c r="J93" s="667"/>
      <c r="K93" s="656"/>
      <c r="L93" s="657"/>
      <c r="M93" s="657"/>
      <c r="N93" s="657"/>
      <c r="O93" s="657"/>
      <c r="P93" s="612" t="s">
        <v>357</v>
      </c>
      <c r="Q93" s="612"/>
      <c r="R93" s="613"/>
      <c r="S93" s="613"/>
      <c r="T93" s="613"/>
      <c r="U93" s="613"/>
      <c r="V93" s="612" t="s">
        <v>358</v>
      </c>
      <c r="W93" s="612"/>
      <c r="X93" s="657"/>
      <c r="Y93" s="657"/>
      <c r="Z93" s="657"/>
      <c r="AA93" s="657"/>
      <c r="AB93" s="612" t="s">
        <v>357</v>
      </c>
      <c r="AC93" s="612"/>
      <c r="AD93" s="613"/>
      <c r="AE93" s="613"/>
      <c r="AF93" s="613"/>
      <c r="AG93" s="613"/>
      <c r="AH93" s="614"/>
    </row>
    <row r="94" spans="1:34" s="212" customFormat="1" ht="15.95" customHeight="1" x14ac:dyDescent="0.15">
      <c r="A94" s="691"/>
      <c r="B94" s="217"/>
      <c r="C94" s="218"/>
      <c r="D94" s="663"/>
      <c r="E94" s="663"/>
      <c r="F94" s="664"/>
      <c r="G94" s="665" t="s">
        <v>359</v>
      </c>
      <c r="H94" s="666"/>
      <c r="I94" s="666"/>
      <c r="J94" s="667"/>
      <c r="K94" s="656"/>
      <c r="L94" s="657"/>
      <c r="M94" s="657"/>
      <c r="N94" s="657"/>
      <c r="O94" s="657"/>
      <c r="P94" s="612" t="s">
        <v>357</v>
      </c>
      <c r="Q94" s="612"/>
      <c r="R94" s="613"/>
      <c r="S94" s="613"/>
      <c r="T94" s="613"/>
      <c r="U94" s="613"/>
      <c r="V94" s="612" t="s">
        <v>358</v>
      </c>
      <c r="W94" s="612"/>
      <c r="X94" s="657"/>
      <c r="Y94" s="657"/>
      <c r="Z94" s="657"/>
      <c r="AA94" s="657"/>
      <c r="AB94" s="612" t="s">
        <v>357</v>
      </c>
      <c r="AC94" s="612"/>
      <c r="AD94" s="613"/>
      <c r="AE94" s="613"/>
      <c r="AF94" s="613"/>
      <c r="AG94" s="613"/>
      <c r="AH94" s="614"/>
    </row>
    <row r="95" spans="1:34" s="212" customFormat="1" ht="16.350000000000001" customHeight="1" x14ac:dyDescent="0.15">
      <c r="A95" s="691"/>
      <c r="B95" s="658" t="s">
        <v>360</v>
      </c>
      <c r="C95" s="655"/>
      <c r="D95" s="655"/>
      <c r="E95" s="655"/>
      <c r="F95" s="655"/>
      <c r="G95" s="655"/>
      <c r="H95" s="655"/>
      <c r="I95" s="655"/>
      <c r="J95" s="655"/>
      <c r="K95" s="656"/>
      <c r="L95" s="657"/>
      <c r="M95" s="657"/>
      <c r="N95" s="657"/>
      <c r="O95" s="657"/>
      <c r="P95" s="612" t="s">
        <v>357</v>
      </c>
      <c r="Q95" s="612"/>
      <c r="R95" s="613"/>
      <c r="S95" s="613"/>
      <c r="T95" s="613"/>
      <c r="U95" s="613"/>
      <c r="V95" s="612" t="s">
        <v>358</v>
      </c>
      <c r="W95" s="612"/>
      <c r="X95" s="657"/>
      <c r="Y95" s="657"/>
      <c r="Z95" s="657"/>
      <c r="AA95" s="657"/>
      <c r="AB95" s="612" t="s">
        <v>357</v>
      </c>
      <c r="AC95" s="612"/>
      <c r="AD95" s="613"/>
      <c r="AE95" s="613"/>
      <c r="AF95" s="613"/>
      <c r="AG95" s="613"/>
      <c r="AH95" s="614"/>
    </row>
    <row r="96" spans="1:34" s="212" customFormat="1" ht="16.350000000000001" customHeight="1" thickBot="1" x14ac:dyDescent="0.2">
      <c r="A96" s="692"/>
      <c r="B96" s="625" t="s">
        <v>378</v>
      </c>
      <c r="C96" s="626"/>
      <c r="D96" s="626"/>
      <c r="E96" s="626"/>
      <c r="F96" s="626"/>
      <c r="G96" s="626"/>
      <c r="H96" s="626"/>
      <c r="I96" s="626"/>
      <c r="J96" s="627"/>
      <c r="K96" s="628"/>
      <c r="L96" s="629"/>
      <c r="M96" s="629"/>
      <c r="N96" s="629"/>
      <c r="O96" s="629"/>
      <c r="P96" s="629"/>
      <c r="Q96" s="630" t="s">
        <v>334</v>
      </c>
      <c r="R96" s="630"/>
      <c r="S96" s="631"/>
      <c r="T96" s="632" t="s">
        <v>361</v>
      </c>
      <c r="U96" s="633"/>
      <c r="V96" s="633"/>
      <c r="W96" s="633"/>
      <c r="X96" s="633"/>
      <c r="Y96" s="633"/>
      <c r="Z96" s="633"/>
      <c r="AA96" s="633"/>
      <c r="AB96" s="633"/>
      <c r="AC96" s="634"/>
      <c r="AD96" s="628"/>
      <c r="AE96" s="629"/>
      <c r="AF96" s="629"/>
      <c r="AG96" s="635" t="s">
        <v>362</v>
      </c>
      <c r="AH96" s="636"/>
    </row>
    <row r="97" spans="1:34" s="212" customFormat="1" ht="15.95" customHeight="1" thickBot="1" x14ac:dyDescent="0.2">
      <c r="A97" s="637" t="s">
        <v>367</v>
      </c>
      <c r="B97" s="638"/>
      <c r="C97" s="638"/>
      <c r="D97" s="638"/>
      <c r="E97" s="638"/>
      <c r="F97" s="638"/>
      <c r="G97" s="639"/>
      <c r="H97" s="640" t="s">
        <v>368</v>
      </c>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2"/>
    </row>
    <row r="98" spans="1:34" s="212" customFormat="1" ht="7.5" customHeight="1" x14ac:dyDescent="0.15">
      <c r="AC98" s="212" t="s">
        <v>317</v>
      </c>
    </row>
    <row r="99" spans="1:34" s="212" customFormat="1" ht="15.95" customHeight="1" thickBot="1" x14ac:dyDescent="0.2">
      <c r="A99" s="643" t="s">
        <v>373</v>
      </c>
      <c r="B99" s="643"/>
      <c r="C99" s="643"/>
      <c r="D99" s="643"/>
      <c r="E99" s="643"/>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row>
    <row r="100" spans="1:34" s="250" customFormat="1" ht="18" customHeight="1" thickBot="1" x14ac:dyDescent="0.2">
      <c r="A100" s="644" t="s">
        <v>80</v>
      </c>
      <c r="B100" s="645"/>
      <c r="C100" s="645"/>
      <c r="D100" s="645"/>
      <c r="E100" s="645"/>
      <c r="F100" s="645"/>
      <c r="G100" s="645"/>
      <c r="H100" s="645"/>
      <c r="I100" s="645"/>
      <c r="J100" s="646"/>
      <c r="K100" s="647"/>
      <c r="L100" s="645"/>
      <c r="M100" s="645"/>
      <c r="N100" s="645"/>
      <c r="O100" s="645"/>
      <c r="P100" s="645" t="s">
        <v>81</v>
      </c>
      <c r="Q100" s="645"/>
      <c r="R100" s="648"/>
      <c r="S100" s="249"/>
      <c r="T100" s="249"/>
      <c r="U100" s="249"/>
      <c r="V100" s="249"/>
      <c r="W100" s="249"/>
      <c r="X100" s="249"/>
      <c r="Y100" s="249"/>
      <c r="Z100" s="249"/>
      <c r="AA100" s="249"/>
      <c r="AB100" s="249"/>
      <c r="AC100" s="249"/>
      <c r="AD100" s="249"/>
      <c r="AE100" s="249"/>
      <c r="AF100" s="249"/>
      <c r="AG100" s="249"/>
      <c r="AH100" s="249"/>
    </row>
    <row r="101" spans="1:34" s="212" customFormat="1" ht="15.95" customHeight="1" x14ac:dyDescent="0.15">
      <c r="A101" s="649" t="s">
        <v>379</v>
      </c>
      <c r="B101" s="650"/>
      <c r="C101" s="599" t="s">
        <v>320</v>
      </c>
      <c r="D101" s="600"/>
      <c r="E101" s="600"/>
      <c r="F101" s="600"/>
      <c r="G101" s="601"/>
      <c r="H101" s="575"/>
      <c r="I101" s="576"/>
      <c r="J101" s="576"/>
      <c r="K101" s="576"/>
      <c r="L101" s="576"/>
      <c r="M101" s="576"/>
      <c r="N101" s="576"/>
      <c r="O101" s="576"/>
      <c r="P101" s="576"/>
      <c r="Q101" s="576"/>
      <c r="R101" s="576"/>
      <c r="S101" s="577"/>
      <c r="T101" s="577"/>
      <c r="U101" s="577"/>
      <c r="V101" s="577"/>
      <c r="W101" s="577"/>
      <c r="X101" s="577"/>
      <c r="Y101" s="577"/>
      <c r="Z101" s="577"/>
      <c r="AA101" s="577"/>
      <c r="AB101" s="577"/>
      <c r="AC101" s="577"/>
      <c r="AD101" s="577"/>
      <c r="AE101" s="577"/>
      <c r="AF101" s="577"/>
      <c r="AG101" s="577"/>
      <c r="AH101" s="578"/>
    </row>
    <row r="102" spans="1:34" s="212" customFormat="1" ht="15.95" customHeight="1" x14ac:dyDescent="0.15">
      <c r="A102" s="651"/>
      <c r="B102" s="652"/>
      <c r="C102" s="579" t="s">
        <v>39</v>
      </c>
      <c r="D102" s="579"/>
      <c r="E102" s="579"/>
      <c r="F102" s="579"/>
      <c r="G102" s="579"/>
      <c r="H102" s="580"/>
      <c r="I102" s="581"/>
      <c r="J102" s="581"/>
      <c r="K102" s="581"/>
      <c r="L102" s="581"/>
      <c r="M102" s="581"/>
      <c r="N102" s="581"/>
      <c r="O102" s="581"/>
      <c r="P102" s="581"/>
      <c r="Q102" s="581"/>
      <c r="R102" s="581"/>
      <c r="S102" s="581"/>
      <c r="T102" s="581"/>
      <c r="U102" s="581"/>
      <c r="V102" s="581"/>
      <c r="W102" s="581"/>
      <c r="X102" s="581"/>
      <c r="Y102" s="581"/>
      <c r="Z102" s="581"/>
      <c r="AA102" s="581"/>
      <c r="AB102" s="581"/>
      <c r="AC102" s="581"/>
      <c r="AD102" s="581"/>
      <c r="AE102" s="581"/>
      <c r="AF102" s="581"/>
      <c r="AG102" s="581"/>
      <c r="AH102" s="582"/>
    </row>
    <row r="103" spans="1:34" s="212" customFormat="1" ht="16.350000000000001" customHeight="1" x14ac:dyDescent="0.15">
      <c r="A103" s="651"/>
      <c r="B103" s="652"/>
      <c r="C103" s="222"/>
      <c r="D103" s="223"/>
      <c r="E103" s="223"/>
      <c r="F103" s="223"/>
      <c r="G103" s="224"/>
      <c r="H103" s="583" t="s">
        <v>321</v>
      </c>
      <c r="I103" s="584"/>
      <c r="J103" s="584"/>
      <c r="K103" s="584"/>
      <c r="L103" s="585"/>
      <c r="M103" s="585"/>
      <c r="N103" s="239" t="s">
        <v>322</v>
      </c>
      <c r="O103" s="585"/>
      <c r="P103" s="585"/>
      <c r="Q103" s="213" t="s">
        <v>323</v>
      </c>
      <c r="R103" s="584"/>
      <c r="S103" s="584"/>
      <c r="T103" s="584"/>
      <c r="U103" s="584"/>
      <c r="V103" s="584"/>
      <c r="W103" s="584"/>
      <c r="X103" s="584"/>
      <c r="Y103" s="584"/>
      <c r="Z103" s="584"/>
      <c r="AA103" s="584"/>
      <c r="AB103" s="584"/>
      <c r="AC103" s="584"/>
      <c r="AD103" s="584"/>
      <c r="AE103" s="584"/>
      <c r="AF103" s="584"/>
      <c r="AG103" s="584"/>
      <c r="AH103" s="586"/>
    </row>
    <row r="104" spans="1:34" s="212" customFormat="1" ht="16.350000000000001" customHeight="1" x14ac:dyDescent="0.15">
      <c r="A104" s="651"/>
      <c r="B104" s="652"/>
      <c r="C104" s="587" t="s">
        <v>374</v>
      </c>
      <c r="D104" s="588"/>
      <c r="E104" s="588"/>
      <c r="F104" s="588"/>
      <c r="G104" s="589"/>
      <c r="H104" s="596"/>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8"/>
    </row>
    <row r="105" spans="1:34" s="212" customFormat="1" ht="11.1" customHeight="1" x14ac:dyDescent="0.15">
      <c r="A105" s="651"/>
      <c r="B105" s="652"/>
      <c r="C105" s="599" t="s">
        <v>375</v>
      </c>
      <c r="D105" s="600"/>
      <c r="E105" s="600"/>
      <c r="F105" s="600"/>
      <c r="G105" s="601"/>
      <c r="H105" s="605"/>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7"/>
    </row>
    <row r="106" spans="1:34" s="212" customFormat="1" ht="11.1" customHeight="1" x14ac:dyDescent="0.15">
      <c r="A106" s="651"/>
      <c r="B106" s="652"/>
      <c r="C106" s="602"/>
      <c r="D106" s="603"/>
      <c r="E106" s="603"/>
      <c r="F106" s="603"/>
      <c r="G106" s="604"/>
      <c r="H106" s="608"/>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10"/>
    </row>
    <row r="107" spans="1:34" s="212" customFormat="1" ht="15" customHeight="1" x14ac:dyDescent="0.15">
      <c r="A107" s="651"/>
      <c r="B107" s="652"/>
      <c r="C107" s="611" t="s">
        <v>324</v>
      </c>
      <c r="D107" s="611"/>
      <c r="E107" s="611"/>
      <c r="F107" s="611"/>
      <c r="G107" s="611"/>
      <c r="H107" s="615" t="s">
        <v>10</v>
      </c>
      <c r="I107" s="616"/>
      <c r="J107" s="617"/>
      <c r="K107" s="618"/>
      <c r="L107" s="619"/>
      <c r="M107" s="619"/>
      <c r="N107" s="619"/>
      <c r="O107" s="619"/>
      <c r="P107" s="619"/>
      <c r="Q107" s="619"/>
      <c r="R107" s="619"/>
      <c r="S107" s="619"/>
      <c r="T107" s="619"/>
      <c r="U107" s="620"/>
      <c r="V107" s="615" t="s">
        <v>9</v>
      </c>
      <c r="W107" s="616"/>
      <c r="X107" s="617"/>
      <c r="Y107" s="621"/>
      <c r="Z107" s="622"/>
      <c r="AA107" s="622"/>
      <c r="AB107" s="622"/>
      <c r="AC107" s="622"/>
      <c r="AD107" s="622"/>
      <c r="AE107" s="622"/>
      <c r="AF107" s="622"/>
      <c r="AG107" s="622"/>
      <c r="AH107" s="623"/>
    </row>
    <row r="108" spans="1:34" s="212" customFormat="1" ht="15" customHeight="1" x14ac:dyDescent="0.15">
      <c r="A108" s="651"/>
      <c r="B108" s="652"/>
      <c r="C108" s="611"/>
      <c r="D108" s="611"/>
      <c r="E108" s="611"/>
      <c r="F108" s="611"/>
      <c r="G108" s="611"/>
      <c r="H108" s="624" t="s">
        <v>325</v>
      </c>
      <c r="I108" s="624"/>
      <c r="J108" s="624"/>
      <c r="K108" s="621"/>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3"/>
    </row>
    <row r="109" spans="1:34" s="212" customFormat="1" ht="15" customHeight="1" thickBot="1" x14ac:dyDescent="0.2">
      <c r="A109" s="651"/>
      <c r="B109" s="652"/>
      <c r="C109" s="590" t="s">
        <v>313</v>
      </c>
      <c r="D109" s="591"/>
      <c r="E109" s="591"/>
      <c r="F109" s="591"/>
      <c r="G109" s="592"/>
      <c r="H109" s="593"/>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5"/>
    </row>
    <row r="110" spans="1:34" s="212" customFormat="1" ht="7.5" customHeight="1" x14ac:dyDescent="0.15">
      <c r="A110" s="232"/>
      <c r="B110" s="232"/>
      <c r="C110" s="232"/>
      <c r="D110" s="232"/>
      <c r="E110" s="232"/>
      <c r="F110" s="232"/>
      <c r="G110" s="232"/>
      <c r="AC110" s="212" t="s">
        <v>317</v>
      </c>
    </row>
    <row r="111" spans="1:34" ht="15" customHeight="1" x14ac:dyDescent="0.15">
      <c r="A111" s="219" t="s">
        <v>369</v>
      </c>
      <c r="B111" s="219"/>
      <c r="C111" s="219" t="s">
        <v>370</v>
      </c>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row>
    <row r="112" spans="1:34" ht="15" customHeight="1" x14ac:dyDescent="0.15">
      <c r="A112" s="219"/>
      <c r="B112" s="219"/>
      <c r="C112" s="219" t="s">
        <v>371</v>
      </c>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row>
    <row r="113" spans="1:34" ht="15" customHeight="1" x14ac:dyDescent="0.15">
      <c r="A113" s="219"/>
      <c r="B113" s="219"/>
      <c r="C113" s="219" t="s">
        <v>372</v>
      </c>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row>
    <row r="114" spans="1:34" ht="15" customHeight="1" x14ac:dyDescent="0.15">
      <c r="A114" s="219"/>
      <c r="B114" s="219"/>
      <c r="C114" s="219" t="s">
        <v>380</v>
      </c>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row>
  </sheetData>
  <mergeCells count="582">
    <mergeCell ref="K18:R19"/>
    <mergeCell ref="S18:AH18"/>
    <mergeCell ref="A2:G3"/>
    <mergeCell ref="A4:B11"/>
    <mergeCell ref="C4:G4"/>
    <mergeCell ref="H4:AH4"/>
    <mergeCell ref="C5:G5"/>
    <mergeCell ref="H5:AH5"/>
    <mergeCell ref="H6:K6"/>
    <mergeCell ref="L6:M6"/>
    <mergeCell ref="O6:P6"/>
    <mergeCell ref="R6:AH6"/>
    <mergeCell ref="C7:G7"/>
    <mergeCell ref="AG2:AH3"/>
    <mergeCell ref="V2:AF3"/>
    <mergeCell ref="T2:U3"/>
    <mergeCell ref="H2:S3"/>
    <mergeCell ref="K17:R17"/>
    <mergeCell ref="H7:AH7"/>
    <mergeCell ref="C8:G9"/>
    <mergeCell ref="H8:AH9"/>
    <mergeCell ref="C10:G11"/>
    <mergeCell ref="H10:J10"/>
    <mergeCell ref="K10:U10"/>
    <mergeCell ref="V10:X10"/>
    <mergeCell ref="Y10:AH10"/>
    <mergeCell ref="H11:J11"/>
    <mergeCell ref="K11:AH11"/>
    <mergeCell ref="S17:AH17"/>
    <mergeCell ref="A20:AH20"/>
    <mergeCell ref="A21:M21"/>
    <mergeCell ref="N21:P21"/>
    <mergeCell ref="S21:AC21"/>
    <mergeCell ref="AD21:AF21"/>
    <mergeCell ref="Z12:AA12"/>
    <mergeCell ref="AC12:AH12"/>
    <mergeCell ref="C13:G14"/>
    <mergeCell ref="H13:O14"/>
    <mergeCell ref="P13:R13"/>
    <mergeCell ref="S13:AH13"/>
    <mergeCell ref="P14:R15"/>
    <mergeCell ref="S14:AH15"/>
    <mergeCell ref="C15:G15"/>
    <mergeCell ref="H15:O15"/>
    <mergeCell ref="A12:B19"/>
    <mergeCell ref="C12:G12"/>
    <mergeCell ref="H12:O12"/>
    <mergeCell ref="P12:R12"/>
    <mergeCell ref="S12:V12"/>
    <mergeCell ref="W12:X12"/>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P36"/>
    <mergeCell ref="Q36:S36"/>
    <mergeCell ref="T36:AC36"/>
    <mergeCell ref="AD36:AF36"/>
    <mergeCell ref="AG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P51"/>
    <mergeCell ref="Q51:S51"/>
    <mergeCell ref="T51:AC51"/>
    <mergeCell ref="AD51:AF51"/>
    <mergeCell ref="AG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P66"/>
    <mergeCell ref="Q66:S66"/>
    <mergeCell ref="T66:AC66"/>
    <mergeCell ref="AD66:AF66"/>
    <mergeCell ref="AG66:AH66"/>
    <mergeCell ref="B65:J65"/>
    <mergeCell ref="K65:O65"/>
    <mergeCell ref="P65:Q65"/>
    <mergeCell ref="R65:U65"/>
    <mergeCell ref="V65:W65"/>
    <mergeCell ref="X65:AA65"/>
    <mergeCell ref="A67:A81"/>
    <mergeCell ref="B67:AH67"/>
    <mergeCell ref="B68:J69"/>
    <mergeCell ref="K68:P68"/>
    <mergeCell ref="Q68:V68"/>
    <mergeCell ref="W68:AB68"/>
    <mergeCell ref="AC68:AH68"/>
    <mergeCell ref="K69:M69"/>
    <mergeCell ref="N69:P69"/>
    <mergeCell ref="Q69:S69"/>
    <mergeCell ref="T69:V69"/>
    <mergeCell ref="W69:Y69"/>
    <mergeCell ref="Z69:AB69"/>
    <mergeCell ref="AC69:AE69"/>
    <mergeCell ref="AF69:AH69"/>
    <mergeCell ref="B70:J70"/>
    <mergeCell ref="K70:M70"/>
    <mergeCell ref="N70:P70"/>
    <mergeCell ref="Q70:S70"/>
    <mergeCell ref="T70:V70"/>
    <mergeCell ref="W70:Y70"/>
    <mergeCell ref="Z70:AB70"/>
    <mergeCell ref="AC70:AE70"/>
    <mergeCell ref="AF70:AH70"/>
    <mergeCell ref="B71:J71"/>
    <mergeCell ref="K71:M71"/>
    <mergeCell ref="N71:P71"/>
    <mergeCell ref="Q71:S71"/>
    <mergeCell ref="T71:V71"/>
    <mergeCell ref="W71:Y71"/>
    <mergeCell ref="Z71:AB71"/>
    <mergeCell ref="AC71:AE71"/>
    <mergeCell ref="AF71:AH71"/>
    <mergeCell ref="B72:AH72"/>
    <mergeCell ref="B73:J75"/>
    <mergeCell ref="K73:M73"/>
    <mergeCell ref="N73:P73"/>
    <mergeCell ref="Q73:S73"/>
    <mergeCell ref="T73:V73"/>
    <mergeCell ref="W73:Y73"/>
    <mergeCell ref="Z73:AB73"/>
    <mergeCell ref="AC73:AE73"/>
    <mergeCell ref="AF73:AH73"/>
    <mergeCell ref="K74:M74"/>
    <mergeCell ref="N74:P74"/>
    <mergeCell ref="Q74:S74"/>
    <mergeCell ref="T74:V74"/>
    <mergeCell ref="W74:Y74"/>
    <mergeCell ref="Z74:AB74"/>
    <mergeCell ref="AC74:AE74"/>
    <mergeCell ref="AF74:AH74"/>
    <mergeCell ref="K75:S75"/>
    <mergeCell ref="T75:AH75"/>
    <mergeCell ref="B76:J76"/>
    <mergeCell ref="K76:O76"/>
    <mergeCell ref="P76:Q76"/>
    <mergeCell ref="R76:U76"/>
    <mergeCell ref="V76:W76"/>
    <mergeCell ref="X76:AA76"/>
    <mergeCell ref="AB76:AC76"/>
    <mergeCell ref="AD76:AH76"/>
    <mergeCell ref="D77:F79"/>
    <mergeCell ref="G77:J77"/>
    <mergeCell ref="K77:O77"/>
    <mergeCell ref="P77:Q77"/>
    <mergeCell ref="R77:U77"/>
    <mergeCell ref="V77:W77"/>
    <mergeCell ref="X77:AA77"/>
    <mergeCell ref="AB77:AC77"/>
    <mergeCell ref="AD77:AH77"/>
    <mergeCell ref="AB78:AC78"/>
    <mergeCell ref="AD78:AH78"/>
    <mergeCell ref="G79:J79"/>
    <mergeCell ref="K79:O79"/>
    <mergeCell ref="P79:Q79"/>
    <mergeCell ref="R79:U79"/>
    <mergeCell ref="V79:W79"/>
    <mergeCell ref="X79:AA79"/>
    <mergeCell ref="AB79:AC79"/>
    <mergeCell ref="AD79:AH79"/>
    <mergeCell ref="G78:J78"/>
    <mergeCell ref="K78:O78"/>
    <mergeCell ref="P78:Q78"/>
    <mergeCell ref="R78:U78"/>
    <mergeCell ref="V78:W78"/>
    <mergeCell ref="X78:AA78"/>
    <mergeCell ref="AB80:AC80"/>
    <mergeCell ref="AD80:AH80"/>
    <mergeCell ref="B81:J81"/>
    <mergeCell ref="K81:P81"/>
    <mergeCell ref="Q81:S81"/>
    <mergeCell ref="T81:AC81"/>
    <mergeCell ref="AD81:AF81"/>
    <mergeCell ref="AG81:AH81"/>
    <mergeCell ref="B80:J80"/>
    <mergeCell ref="K80:O80"/>
    <mergeCell ref="P80:Q80"/>
    <mergeCell ref="R80:U80"/>
    <mergeCell ref="V80:W80"/>
    <mergeCell ref="X80:AA80"/>
    <mergeCell ref="A82:A96"/>
    <mergeCell ref="B82:AH82"/>
    <mergeCell ref="B83:J84"/>
    <mergeCell ref="K83:P83"/>
    <mergeCell ref="Q83:V83"/>
    <mergeCell ref="W83:AB83"/>
    <mergeCell ref="AC83:AH83"/>
    <mergeCell ref="K84:M84"/>
    <mergeCell ref="N84:P84"/>
    <mergeCell ref="Q84:S84"/>
    <mergeCell ref="T84:V84"/>
    <mergeCell ref="W84:Y84"/>
    <mergeCell ref="Z84:AB84"/>
    <mergeCell ref="AC84:AE84"/>
    <mergeCell ref="AF84:AH84"/>
    <mergeCell ref="B85:J85"/>
    <mergeCell ref="K85:M85"/>
    <mergeCell ref="N85:P85"/>
    <mergeCell ref="Q85:S85"/>
    <mergeCell ref="T85:V85"/>
    <mergeCell ref="W85:Y85"/>
    <mergeCell ref="Z85:AB85"/>
    <mergeCell ref="AC85:AE85"/>
    <mergeCell ref="AF85:AH85"/>
    <mergeCell ref="B86:J86"/>
    <mergeCell ref="K86:M86"/>
    <mergeCell ref="N86:P86"/>
    <mergeCell ref="Q86:S86"/>
    <mergeCell ref="T86:V86"/>
    <mergeCell ref="W86:Y86"/>
    <mergeCell ref="Z86:AB86"/>
    <mergeCell ref="AC86:AE86"/>
    <mergeCell ref="AF86:AH86"/>
    <mergeCell ref="P93:Q93"/>
    <mergeCell ref="R93:U93"/>
    <mergeCell ref="V93:W93"/>
    <mergeCell ref="X93:AA93"/>
    <mergeCell ref="B87:AH87"/>
    <mergeCell ref="B88:J90"/>
    <mergeCell ref="K88:M88"/>
    <mergeCell ref="N88:P88"/>
    <mergeCell ref="Q88:S88"/>
    <mergeCell ref="T88:V88"/>
    <mergeCell ref="W88:Y88"/>
    <mergeCell ref="Z88:AB88"/>
    <mergeCell ref="AC88:AE88"/>
    <mergeCell ref="AF88:AH88"/>
    <mergeCell ref="K89:M89"/>
    <mergeCell ref="N89:P89"/>
    <mergeCell ref="Q89:S89"/>
    <mergeCell ref="T89:V89"/>
    <mergeCell ref="W89:Y89"/>
    <mergeCell ref="Z89:AB89"/>
    <mergeCell ref="AC89:AE89"/>
    <mergeCell ref="AF89:AH89"/>
    <mergeCell ref="K90:S90"/>
    <mergeCell ref="T90:AH90"/>
    <mergeCell ref="A101:B109"/>
    <mergeCell ref="C101:G101"/>
    <mergeCell ref="B91:J91"/>
    <mergeCell ref="K91:O91"/>
    <mergeCell ref="P91:Q91"/>
    <mergeCell ref="R91:U91"/>
    <mergeCell ref="V91:W91"/>
    <mergeCell ref="X91:AA91"/>
    <mergeCell ref="B95:J95"/>
    <mergeCell ref="K95:O95"/>
    <mergeCell ref="P95:Q95"/>
    <mergeCell ref="R95:U95"/>
    <mergeCell ref="V95:W95"/>
    <mergeCell ref="X95:AA95"/>
    <mergeCell ref="X94:AA94"/>
    <mergeCell ref="D92:F94"/>
    <mergeCell ref="G92:J92"/>
    <mergeCell ref="K92:O92"/>
    <mergeCell ref="P92:Q92"/>
    <mergeCell ref="R92:U92"/>
    <mergeCell ref="V92:W92"/>
    <mergeCell ref="X92:AA92"/>
    <mergeCell ref="G94:J94"/>
    <mergeCell ref="K94:O94"/>
    <mergeCell ref="C109:G109"/>
    <mergeCell ref="H109:AH109"/>
    <mergeCell ref="H104:AH104"/>
    <mergeCell ref="C105:G106"/>
    <mergeCell ref="H105:AH106"/>
    <mergeCell ref="C107:G108"/>
    <mergeCell ref="AB94:AC94"/>
    <mergeCell ref="AD94:AH94"/>
    <mergeCell ref="H107:J107"/>
    <mergeCell ref="K107:U107"/>
    <mergeCell ref="V107:X107"/>
    <mergeCell ref="Y107:AH107"/>
    <mergeCell ref="H108:J108"/>
    <mergeCell ref="K108:AH108"/>
    <mergeCell ref="B96:J96"/>
    <mergeCell ref="K96:P96"/>
    <mergeCell ref="Q96:S96"/>
    <mergeCell ref="T96:AC96"/>
    <mergeCell ref="AD96:AF96"/>
    <mergeCell ref="AG96:AH96"/>
    <mergeCell ref="A97:G97"/>
    <mergeCell ref="H97:AH97"/>
    <mergeCell ref="A99:AH99"/>
    <mergeCell ref="A100:J100"/>
    <mergeCell ref="S19:AH19"/>
    <mergeCell ref="H101:AH101"/>
    <mergeCell ref="C102:G102"/>
    <mergeCell ref="H102:AH102"/>
    <mergeCell ref="H103:K103"/>
    <mergeCell ref="L103:M103"/>
    <mergeCell ref="O103:P103"/>
    <mergeCell ref="R103:AH103"/>
    <mergeCell ref="C104:G104"/>
    <mergeCell ref="K100:O100"/>
    <mergeCell ref="P100:R100"/>
    <mergeCell ref="AB95:AC95"/>
    <mergeCell ref="AD95:AH95"/>
    <mergeCell ref="AB91:AC91"/>
    <mergeCell ref="AD91:AH91"/>
    <mergeCell ref="AB92:AC92"/>
    <mergeCell ref="AD92:AH92"/>
    <mergeCell ref="AB93:AC93"/>
    <mergeCell ref="AD93:AH93"/>
    <mergeCell ref="P94:Q94"/>
    <mergeCell ref="R94:U94"/>
    <mergeCell ref="V94:W94"/>
    <mergeCell ref="G93:J93"/>
    <mergeCell ref="K93:O93"/>
  </mergeCells>
  <phoneticPr fontId="2"/>
  <dataValidations count="1">
    <dataValidation type="list" allowBlank="1" showInputMessage="1" showErrorMessage="1" sqref="AG2:AH3 T2:U3 K29:AH29 K44:AH44 K59:AH59 K74:AH74 K89:AH89" xr:uid="{70B105EA-5509-4405-8C0C-58CC95B20C5D}">
      <formula1>"○"</formula1>
    </dataValidation>
  </dataValidations>
  <printOptions horizontalCentered="1"/>
  <pageMargins left="0.70866141732283472" right="0.70866141732283472" top="0.39370078740157483" bottom="0.39370078740157483" header="0.31496062992125984" footer="0.31496062992125984"/>
  <pageSetup paperSize="9" scale="88" fitToHeight="0" orientation="portrait" r:id="rId1"/>
  <rowBreaks count="1" manualBreakCount="1">
    <brk id="51"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65"/>
  <sheetViews>
    <sheetView view="pageBreakPreview" zoomScale="85" zoomScaleNormal="85" zoomScaleSheetLayoutView="85" workbookViewId="0"/>
  </sheetViews>
  <sheetFormatPr defaultColWidth="9.125" defaultRowHeight="13.5" x14ac:dyDescent="0.15"/>
  <cols>
    <col min="1" max="2" width="9.125" style="21"/>
    <col min="3" max="3" width="52.125" style="21" customWidth="1"/>
    <col min="4" max="16384" width="9.125" style="21"/>
  </cols>
  <sheetData>
    <row r="1" spans="1:10" ht="14.25" x14ac:dyDescent="0.15">
      <c r="A1" s="21" t="s">
        <v>123</v>
      </c>
      <c r="C1" s="22"/>
      <c r="D1" s="22"/>
      <c r="E1" s="22"/>
    </row>
    <row r="2" spans="1:10" s="23" customFormat="1" ht="20.25" customHeight="1" x14ac:dyDescent="0.15">
      <c r="A2" s="24" t="s">
        <v>290</v>
      </c>
      <c r="B2" s="24"/>
      <c r="C2" s="22"/>
      <c r="D2" s="22"/>
      <c r="E2" s="22"/>
    </row>
    <row r="3" spans="1:10" s="23" customFormat="1" ht="20.25" customHeight="1" x14ac:dyDescent="0.15">
      <c r="A3" s="24"/>
      <c r="B3" s="24"/>
      <c r="C3" s="22"/>
      <c r="D3" s="22"/>
      <c r="E3" s="22"/>
    </row>
    <row r="4" spans="1:10" s="25" customFormat="1" ht="20.25" customHeight="1" x14ac:dyDescent="0.15">
      <c r="A4" s="26"/>
      <c r="B4" s="22" t="s">
        <v>124</v>
      </c>
      <c r="C4" s="22"/>
      <c r="E4" s="796" t="s">
        <v>125</v>
      </c>
      <c r="F4" s="796"/>
      <c r="G4" s="796"/>
      <c r="H4" s="796"/>
      <c r="I4" s="796"/>
      <c r="J4" s="796"/>
    </row>
    <row r="5" spans="1:10" s="25" customFormat="1" ht="20.25" customHeight="1" x14ac:dyDescent="0.15">
      <c r="A5" s="27"/>
      <c r="B5" s="22" t="s">
        <v>126</v>
      </c>
      <c r="C5" s="22"/>
      <c r="E5" s="796"/>
      <c r="F5" s="796"/>
      <c r="G5" s="796"/>
      <c r="H5" s="796"/>
      <c r="I5" s="796"/>
      <c r="J5" s="796"/>
    </row>
    <row r="6" spans="1:10" s="23" customFormat="1" ht="20.25" customHeight="1" x14ac:dyDescent="0.15">
      <c r="A6" s="28" t="s">
        <v>127</v>
      </c>
      <c r="B6" s="22"/>
      <c r="C6" s="22"/>
      <c r="D6" s="29"/>
      <c r="E6" s="30"/>
    </row>
    <row r="7" spans="1:10" s="23" customFormat="1" ht="20.25" customHeight="1" x14ac:dyDescent="0.15">
      <c r="A7" s="24"/>
      <c r="B7" s="24"/>
      <c r="C7" s="22"/>
      <c r="D7" s="29"/>
      <c r="E7" s="30"/>
    </row>
    <row r="8" spans="1:10" s="23" customFormat="1" ht="20.25" customHeight="1" x14ac:dyDescent="0.15">
      <c r="A8" s="22" t="s">
        <v>128</v>
      </c>
      <c r="B8" s="24"/>
      <c r="C8" s="22"/>
      <c r="D8" s="29"/>
      <c r="E8" s="30"/>
    </row>
    <row r="9" spans="1:10" s="23" customFormat="1" ht="20.25" customHeight="1" x14ac:dyDescent="0.15">
      <c r="A9" s="24"/>
      <c r="B9" s="24"/>
      <c r="C9" s="22"/>
      <c r="D9" s="22"/>
      <c r="E9" s="22"/>
    </row>
    <row r="10" spans="1:10" s="23" customFormat="1" ht="20.25" customHeight="1" x14ac:dyDescent="0.15">
      <c r="A10" s="22" t="s">
        <v>129</v>
      </c>
      <c r="B10" s="24"/>
      <c r="C10" s="22"/>
      <c r="D10" s="22"/>
      <c r="E10" s="22"/>
    </row>
    <row r="11" spans="1:10" s="23" customFormat="1" ht="20.25" customHeight="1" x14ac:dyDescent="0.15">
      <c r="A11" s="22"/>
      <c r="B11" s="24"/>
      <c r="C11" s="22"/>
      <c r="D11" s="22"/>
      <c r="E11" s="22"/>
    </row>
    <row r="12" spans="1:10" s="23" customFormat="1" ht="20.25" customHeight="1" x14ac:dyDescent="0.15">
      <c r="A12" s="22" t="s">
        <v>130</v>
      </c>
      <c r="B12" s="24"/>
      <c r="C12" s="22"/>
    </row>
    <row r="13" spans="1:10" s="23" customFormat="1" ht="20.25" customHeight="1" x14ac:dyDescent="0.15">
      <c r="A13" s="22"/>
      <c r="B13" s="24"/>
      <c r="C13" s="22"/>
    </row>
    <row r="14" spans="1:10" s="23" customFormat="1" ht="20.25" customHeight="1" x14ac:dyDescent="0.15">
      <c r="A14" s="22" t="s">
        <v>131</v>
      </c>
      <c r="B14" s="24"/>
      <c r="C14" s="22"/>
    </row>
    <row r="15" spans="1:10" s="23" customFormat="1" ht="20.25" customHeight="1" x14ac:dyDescent="0.15">
      <c r="A15" s="24"/>
      <c r="B15" s="24"/>
      <c r="C15" s="22"/>
    </row>
    <row r="16" spans="1:10" s="23" customFormat="1" ht="20.25" customHeight="1" x14ac:dyDescent="0.15">
      <c r="A16" s="22" t="s">
        <v>132</v>
      </c>
      <c r="B16" s="24"/>
      <c r="C16" s="22"/>
    </row>
    <row r="17" spans="1:24" s="23" customFormat="1" ht="20.25" customHeight="1" x14ac:dyDescent="0.15">
      <c r="A17" s="24"/>
      <c r="B17" s="24"/>
      <c r="C17" s="22"/>
    </row>
    <row r="18" spans="1:24" s="23" customFormat="1" ht="17.25" customHeight="1" x14ac:dyDescent="0.15">
      <c r="A18" s="22" t="s">
        <v>133</v>
      </c>
      <c r="B18" s="22"/>
      <c r="C18" s="22"/>
    </row>
    <row r="19" spans="1:24" s="23" customFormat="1" ht="17.25" customHeight="1" x14ac:dyDescent="0.15">
      <c r="A19" s="22" t="s">
        <v>134</v>
      </c>
      <c r="B19" s="22"/>
      <c r="C19" s="22"/>
    </row>
    <row r="20" spans="1:24" s="23" customFormat="1" ht="17.25" customHeight="1" x14ac:dyDescent="0.15">
      <c r="A20" s="22"/>
      <c r="B20" s="22"/>
      <c r="C20" s="22"/>
    </row>
    <row r="21" spans="1:24" s="23" customFormat="1" ht="17.25" customHeight="1" x14ac:dyDescent="0.15">
      <c r="A21" s="22"/>
      <c r="B21" s="31" t="s">
        <v>135</v>
      </c>
      <c r="C21" s="31" t="s">
        <v>136</v>
      </c>
    </row>
    <row r="22" spans="1:24" s="23" customFormat="1" ht="17.25" customHeight="1" x14ac:dyDescent="0.15">
      <c r="A22" s="22"/>
      <c r="B22" s="31">
        <v>1</v>
      </c>
      <c r="C22" s="32" t="s">
        <v>121</v>
      </c>
    </row>
    <row r="23" spans="1:24" s="23" customFormat="1" ht="17.25" customHeight="1" x14ac:dyDescent="0.15">
      <c r="A23" s="22"/>
      <c r="B23" s="31">
        <v>2</v>
      </c>
      <c r="C23" s="32" t="s">
        <v>18</v>
      </c>
    </row>
    <row r="24" spans="1:24" s="23" customFormat="1" ht="17.25" customHeight="1" x14ac:dyDescent="0.15">
      <c r="A24" s="22"/>
      <c r="B24" s="31">
        <v>3</v>
      </c>
      <c r="C24" s="32" t="s">
        <v>19</v>
      </c>
    </row>
    <row r="25" spans="1:24" s="23" customFormat="1" ht="17.25" customHeight="1" x14ac:dyDescent="0.15">
      <c r="A25" s="22"/>
      <c r="B25" s="31">
        <v>4</v>
      </c>
      <c r="C25" s="32" t="s">
        <v>137</v>
      </c>
    </row>
    <row r="26" spans="1:24" s="23" customFormat="1" ht="17.25" customHeight="1" x14ac:dyDescent="0.15">
      <c r="A26" s="22"/>
      <c r="B26" s="31">
        <v>5</v>
      </c>
      <c r="C26" s="32" t="s">
        <v>20</v>
      </c>
    </row>
    <row r="27" spans="1:24" s="23" customFormat="1" ht="17.25" customHeight="1" x14ac:dyDescent="0.15">
      <c r="A27" s="22"/>
      <c r="B27" s="29"/>
      <c r="C27" s="30"/>
    </row>
    <row r="28" spans="1:24" s="23" customFormat="1" ht="17.25" customHeight="1" x14ac:dyDescent="0.15">
      <c r="A28" s="22" t="s">
        <v>138</v>
      </c>
      <c r="B28" s="22"/>
      <c r="C28" s="22"/>
      <c r="D28" s="25"/>
      <c r="E28" s="25"/>
    </row>
    <row r="29" spans="1:24" s="23" customFormat="1" ht="17.25" customHeight="1" x14ac:dyDescent="0.15">
      <c r="A29" s="22" t="s">
        <v>139</v>
      </c>
      <c r="B29" s="22"/>
      <c r="C29" s="22"/>
      <c r="D29" s="25"/>
      <c r="E29" s="25"/>
    </row>
    <row r="30" spans="1:24" s="23" customFormat="1" ht="17.25" customHeight="1" x14ac:dyDescent="0.15">
      <c r="A30" s="22"/>
      <c r="B30" s="22"/>
      <c r="C30" s="22"/>
      <c r="D30" s="25"/>
      <c r="E30" s="25"/>
      <c r="F30" s="33"/>
      <c r="G30" s="33"/>
      <c r="I30" s="33"/>
      <c r="J30" s="33"/>
      <c r="K30" s="33"/>
      <c r="L30" s="33"/>
      <c r="M30" s="33"/>
      <c r="N30" s="33"/>
      <c r="Q30" s="33"/>
      <c r="R30" s="33"/>
      <c r="S30" s="33"/>
      <c r="V30" s="33"/>
      <c r="W30" s="33"/>
      <c r="X30" s="33"/>
    </row>
    <row r="31" spans="1:24" s="23" customFormat="1" ht="17.25" customHeight="1" x14ac:dyDescent="0.15">
      <c r="A31" s="22"/>
      <c r="B31" s="31" t="s">
        <v>140</v>
      </c>
      <c r="C31" s="31" t="s">
        <v>141</v>
      </c>
      <c r="D31" s="25"/>
      <c r="E31" s="25"/>
      <c r="F31" s="33"/>
      <c r="G31" s="33"/>
      <c r="I31" s="33"/>
      <c r="J31" s="33"/>
      <c r="K31" s="33"/>
      <c r="L31" s="33"/>
      <c r="M31" s="33"/>
      <c r="N31" s="33"/>
      <c r="Q31" s="33"/>
      <c r="R31" s="33"/>
      <c r="S31" s="33"/>
      <c r="V31" s="33"/>
      <c r="W31" s="33"/>
      <c r="X31" s="33"/>
    </row>
    <row r="32" spans="1:24" s="23" customFormat="1" ht="17.25" customHeight="1" x14ac:dyDescent="0.15">
      <c r="A32" s="22"/>
      <c r="B32" s="31" t="s">
        <v>142</v>
      </c>
      <c r="C32" s="32" t="s">
        <v>143</v>
      </c>
      <c r="D32" s="25"/>
      <c r="E32" s="25"/>
      <c r="F32" s="33"/>
      <c r="G32" s="33"/>
      <c r="I32" s="33"/>
      <c r="J32" s="33"/>
      <c r="K32" s="33"/>
      <c r="L32" s="33"/>
      <c r="M32" s="33"/>
      <c r="N32" s="33"/>
      <c r="Q32" s="33"/>
      <c r="R32" s="33"/>
      <c r="S32" s="33"/>
      <c r="V32" s="33"/>
      <c r="W32" s="33"/>
      <c r="X32" s="33"/>
    </row>
    <row r="33" spans="1:44" s="23" customFormat="1" ht="17.25" customHeight="1" x14ac:dyDescent="0.15">
      <c r="A33" s="22"/>
      <c r="B33" s="31" t="s">
        <v>144</v>
      </c>
      <c r="C33" s="32" t="s">
        <v>145</v>
      </c>
      <c r="D33" s="25"/>
      <c r="E33" s="25"/>
      <c r="F33" s="33"/>
      <c r="G33" s="33"/>
      <c r="I33" s="33"/>
      <c r="J33" s="33"/>
      <c r="K33" s="33"/>
      <c r="L33" s="33"/>
      <c r="M33" s="33"/>
      <c r="N33" s="33"/>
      <c r="Q33" s="33"/>
      <c r="R33" s="33"/>
      <c r="S33" s="33"/>
      <c r="V33" s="33"/>
      <c r="W33" s="33"/>
      <c r="X33" s="33"/>
    </row>
    <row r="34" spans="1:44" s="23" customFormat="1" ht="17.25" customHeight="1" x14ac:dyDescent="0.15">
      <c r="A34" s="22"/>
      <c r="B34" s="31" t="s">
        <v>146</v>
      </c>
      <c r="C34" s="32" t="s">
        <v>147</v>
      </c>
      <c r="D34" s="25"/>
      <c r="E34" s="25"/>
      <c r="F34" s="33"/>
      <c r="G34" s="33"/>
      <c r="I34" s="33"/>
      <c r="J34" s="33"/>
      <c r="K34" s="33"/>
      <c r="L34" s="33"/>
      <c r="M34" s="33"/>
      <c r="N34" s="33"/>
      <c r="Q34" s="33"/>
      <c r="R34" s="33"/>
      <c r="S34" s="33"/>
      <c r="V34" s="33"/>
      <c r="W34" s="33"/>
      <c r="X34" s="33"/>
    </row>
    <row r="35" spans="1:44" s="23" customFormat="1" ht="17.25" customHeight="1" x14ac:dyDescent="0.15">
      <c r="A35" s="22"/>
      <c r="B35" s="31" t="s">
        <v>148</v>
      </c>
      <c r="C35" s="32" t="s">
        <v>149</v>
      </c>
      <c r="D35" s="25"/>
      <c r="E35" s="25"/>
      <c r="F35" s="33"/>
      <c r="G35" s="33"/>
      <c r="I35" s="33"/>
      <c r="J35" s="33"/>
      <c r="K35" s="33"/>
      <c r="L35" s="33"/>
      <c r="M35" s="33"/>
      <c r="N35" s="33"/>
      <c r="Q35" s="33"/>
      <c r="R35" s="33"/>
      <c r="S35" s="33"/>
      <c r="V35" s="33"/>
      <c r="W35" s="33"/>
      <c r="X35" s="33"/>
    </row>
    <row r="36" spans="1:44" s="23" customFormat="1" ht="17.25" customHeight="1" x14ac:dyDescent="0.15">
      <c r="A36" s="22"/>
      <c r="B36" s="22"/>
      <c r="C36" s="22"/>
      <c r="D36" s="25"/>
      <c r="E36" s="25"/>
      <c r="F36" s="33"/>
      <c r="G36" s="33"/>
      <c r="I36" s="33"/>
      <c r="J36" s="33"/>
      <c r="K36" s="33"/>
      <c r="L36" s="33"/>
      <c r="M36" s="33"/>
      <c r="N36" s="33"/>
      <c r="Q36" s="33"/>
      <c r="R36" s="33"/>
      <c r="S36" s="33"/>
      <c r="V36" s="33"/>
      <c r="W36" s="33"/>
      <c r="X36" s="33"/>
    </row>
    <row r="37" spans="1:44" s="23" customFormat="1" ht="17.25" customHeight="1" x14ac:dyDescent="0.15">
      <c r="A37" s="22"/>
      <c r="B37" s="34" t="s">
        <v>150</v>
      </c>
      <c r="C37" s="22"/>
      <c r="D37" s="25"/>
      <c r="E37" s="25"/>
      <c r="F37" s="33"/>
      <c r="G37" s="33"/>
      <c r="I37" s="33"/>
      <c r="J37" s="33"/>
      <c r="K37" s="33"/>
      <c r="L37" s="33"/>
      <c r="M37" s="33"/>
      <c r="N37" s="33"/>
      <c r="Q37" s="33"/>
      <c r="R37" s="33"/>
      <c r="S37" s="33"/>
      <c r="V37" s="33"/>
      <c r="W37" s="33"/>
      <c r="X37" s="33"/>
    </row>
    <row r="38" spans="1:44" s="23" customFormat="1" ht="17.25" customHeight="1" x14ac:dyDescent="0.15">
      <c r="A38" s="25"/>
      <c r="B38" s="22" t="s">
        <v>151</v>
      </c>
      <c r="C38" s="25"/>
      <c r="D38" s="25"/>
      <c r="E38" s="34"/>
      <c r="F38" s="33"/>
      <c r="G38" s="33"/>
      <c r="I38" s="33"/>
      <c r="J38" s="33"/>
      <c r="K38" s="33"/>
      <c r="L38" s="33"/>
      <c r="M38" s="33"/>
      <c r="N38" s="33"/>
      <c r="Q38" s="33"/>
      <c r="R38" s="33"/>
      <c r="S38" s="33"/>
      <c r="V38" s="33"/>
      <c r="W38" s="33"/>
      <c r="X38" s="33"/>
    </row>
    <row r="39" spans="1:44" s="23" customFormat="1" ht="17.25" customHeight="1" x14ac:dyDescent="0.15">
      <c r="A39" s="25"/>
      <c r="B39" s="22" t="s">
        <v>152</v>
      </c>
      <c r="C39" s="25"/>
      <c r="D39" s="25"/>
      <c r="E39" s="22"/>
      <c r="F39" s="33"/>
      <c r="G39" s="33"/>
      <c r="I39" s="33"/>
      <c r="J39" s="33"/>
      <c r="K39" s="33"/>
      <c r="L39" s="33"/>
      <c r="M39" s="33"/>
      <c r="N39" s="33"/>
      <c r="Q39" s="33"/>
      <c r="R39" s="33"/>
      <c r="S39" s="33"/>
      <c r="V39" s="33"/>
      <c r="W39" s="33"/>
      <c r="X39" s="33"/>
    </row>
    <row r="40" spans="1:44" s="23" customFormat="1" ht="17.25" customHeight="1" x14ac:dyDescent="0.15">
      <c r="A40" s="22"/>
      <c r="B40" s="22"/>
      <c r="C40" s="22"/>
      <c r="D40" s="34"/>
      <c r="E40" s="33"/>
      <c r="F40" s="33"/>
      <c r="G40" s="33"/>
      <c r="I40" s="33"/>
      <c r="J40" s="33"/>
      <c r="K40" s="33"/>
      <c r="L40" s="33"/>
      <c r="M40" s="33"/>
      <c r="N40" s="33"/>
      <c r="Q40" s="33"/>
      <c r="R40" s="33"/>
      <c r="S40" s="33"/>
      <c r="V40" s="33"/>
      <c r="W40" s="33"/>
      <c r="X40" s="33"/>
    </row>
    <row r="41" spans="1:44" s="23" customFormat="1" ht="17.25" customHeight="1" x14ac:dyDescent="0.15">
      <c r="A41" s="22" t="s">
        <v>153</v>
      </c>
      <c r="B41" s="22"/>
      <c r="C41" s="22"/>
    </row>
    <row r="42" spans="1:44" s="23" customFormat="1" ht="17.25" customHeight="1" x14ac:dyDescent="0.15">
      <c r="A42" s="22" t="s">
        <v>154</v>
      </c>
      <c r="B42" s="22"/>
      <c r="C42" s="22"/>
      <c r="AG42" s="35"/>
      <c r="AH42" s="35"/>
      <c r="AI42" s="35"/>
      <c r="AJ42" s="35"/>
      <c r="AK42" s="35"/>
      <c r="AL42" s="35"/>
      <c r="AM42" s="35"/>
      <c r="AN42" s="35"/>
      <c r="AO42" s="35"/>
      <c r="AP42" s="35"/>
      <c r="AQ42" s="35"/>
      <c r="AR42" s="35"/>
    </row>
    <row r="43" spans="1:44" s="23" customFormat="1" ht="17.25" customHeight="1" x14ac:dyDescent="0.15">
      <c r="E43" s="35"/>
    </row>
    <row r="44" spans="1:44" s="23" customFormat="1" ht="17.25" customHeight="1" x14ac:dyDescent="0.15">
      <c r="A44" s="22" t="s">
        <v>155</v>
      </c>
      <c r="B44" s="22"/>
    </row>
    <row r="45" spans="1:44" s="23" customFormat="1" ht="17.25" customHeight="1" x14ac:dyDescent="0.15">
      <c r="A45" s="22"/>
      <c r="B45" s="22"/>
    </row>
    <row r="46" spans="1:44" s="23" customFormat="1" ht="17.25" customHeight="1" x14ac:dyDescent="0.15">
      <c r="A46" s="22" t="s">
        <v>156</v>
      </c>
      <c r="B46" s="22"/>
    </row>
    <row r="47" spans="1:44" s="23" customFormat="1" ht="17.25" customHeight="1" x14ac:dyDescent="0.15">
      <c r="A47" s="22" t="s">
        <v>157</v>
      </c>
      <c r="B47" s="22"/>
    </row>
    <row r="48" spans="1:44" s="23" customFormat="1" ht="17.25" customHeight="1" x14ac:dyDescent="0.15">
      <c r="A48" s="22"/>
      <c r="B48" s="22"/>
    </row>
    <row r="49" spans="1:53" s="23" customFormat="1" ht="17.25" customHeight="1" x14ac:dyDescent="0.15">
      <c r="A49" s="22" t="s">
        <v>158</v>
      </c>
      <c r="B49" s="22"/>
    </row>
    <row r="50" spans="1:53" s="23" customFormat="1" ht="17.25" customHeight="1" x14ac:dyDescent="0.15">
      <c r="A50" s="22" t="s">
        <v>159</v>
      </c>
      <c r="B50" s="22"/>
    </row>
    <row r="51" spans="1:53" s="23" customFormat="1" ht="17.25" customHeight="1" x14ac:dyDescent="0.15">
      <c r="A51" s="22"/>
      <c r="B51" s="22"/>
    </row>
    <row r="52" spans="1:53" s="23" customFormat="1" ht="17.25" customHeight="1" x14ac:dyDescent="0.15">
      <c r="A52" s="22" t="s">
        <v>160</v>
      </c>
      <c r="B52" s="22"/>
      <c r="C52" s="22"/>
    </row>
    <row r="53" spans="1:53" s="23" customFormat="1" ht="17.25" customHeight="1" x14ac:dyDescent="0.15">
      <c r="A53" s="22"/>
      <c r="B53" s="22"/>
      <c r="C53" s="22"/>
    </row>
    <row r="54" spans="1:53" s="23" customFormat="1" ht="17.25" customHeight="1" x14ac:dyDescent="0.15">
      <c r="A54" s="25" t="s">
        <v>161</v>
      </c>
      <c r="B54" s="25"/>
      <c r="C54" s="22"/>
    </row>
    <row r="55" spans="1:53" s="23" customFormat="1" ht="17.25" customHeight="1" x14ac:dyDescent="0.15">
      <c r="A55" s="25" t="s">
        <v>162</v>
      </c>
      <c r="B55" s="25"/>
      <c r="C55" s="22"/>
    </row>
    <row r="56" spans="1:53" s="23" customFormat="1" ht="17.25" customHeight="1" x14ac:dyDescent="0.15">
      <c r="A56" s="25" t="s">
        <v>163</v>
      </c>
      <c r="B56" s="25"/>
      <c r="C56" s="22"/>
    </row>
    <row r="57" spans="1:53" s="23" customFormat="1" ht="17.25" customHeight="1" x14ac:dyDescent="0.15"/>
    <row r="58" spans="1:53" s="23" customFormat="1" ht="17.25" customHeight="1" x14ac:dyDescent="0.15">
      <c r="A58" s="23" t="s">
        <v>164</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53" s="23" customFormat="1" ht="17.25" customHeight="1" x14ac:dyDescent="0.15">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53" s="23" customFormat="1" ht="17.25" customHeight="1" x14ac:dyDescent="0.15">
      <c r="A60" s="23" t="s">
        <v>165</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53" s="23" customFormat="1" ht="17.25" customHeight="1" x14ac:dyDescent="0.1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row>
    <row r="62" spans="1:53" ht="17.25" customHeight="1" x14ac:dyDescent="0.15">
      <c r="A62" s="21" t="s">
        <v>166</v>
      </c>
    </row>
    <row r="63" spans="1:53" ht="17.25" customHeight="1" x14ac:dyDescent="0.15">
      <c r="A63" s="23" t="s">
        <v>167</v>
      </c>
    </row>
    <row r="64" spans="1:53" ht="17.25" customHeight="1" x14ac:dyDescent="0.15">
      <c r="A64" s="37" t="s">
        <v>168</v>
      </c>
    </row>
    <row r="65" ht="17.25" customHeight="1" x14ac:dyDescent="0.15"/>
  </sheetData>
  <mergeCells count="1">
    <mergeCell ref="E4:J5"/>
  </mergeCells>
  <phoneticPr fontId="2"/>
  <pageMargins left="0.70866141732283472" right="0.70866141732283472" top="0.74803149606299213" bottom="0.74803149606299213"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75"/>
  <sheetViews>
    <sheetView showGridLines="0" view="pageBreakPreview" zoomScale="40" zoomScaleNormal="70" zoomScaleSheetLayoutView="40" workbookViewId="0"/>
  </sheetViews>
  <sheetFormatPr defaultColWidth="5" defaultRowHeight="20.25" customHeight="1" x14ac:dyDescent="0.15"/>
  <cols>
    <col min="1" max="1" width="1.875" style="100" customWidth="1"/>
    <col min="2" max="5" width="6.625" style="100" customWidth="1"/>
    <col min="6" max="6" width="18.875" style="100" hidden="1" customWidth="1"/>
    <col min="7" max="58" width="6.375" style="100" customWidth="1"/>
    <col min="59" max="16384" width="5" style="100"/>
  </cols>
  <sheetData>
    <row r="1" spans="2:64" s="38" customFormat="1" ht="20.25" customHeight="1" x14ac:dyDescent="0.15">
      <c r="C1" s="39" t="s">
        <v>400</v>
      </c>
      <c r="D1" s="39"/>
      <c r="E1" s="39"/>
      <c r="F1" s="39"/>
      <c r="G1" s="39"/>
      <c r="H1" s="40"/>
      <c r="J1" s="40"/>
      <c r="L1" s="39"/>
      <c r="M1" s="39"/>
      <c r="N1" s="39"/>
      <c r="O1" s="39"/>
      <c r="P1" s="39"/>
      <c r="Q1" s="39"/>
      <c r="R1" s="39"/>
      <c r="AM1" s="41"/>
      <c r="AN1" s="42"/>
      <c r="AO1" s="42" t="s">
        <v>169</v>
      </c>
      <c r="AP1" s="1006" t="s">
        <v>381</v>
      </c>
      <c r="AQ1" s="1007"/>
      <c r="AR1" s="1007"/>
      <c r="AS1" s="1007"/>
      <c r="AT1" s="1007"/>
      <c r="AU1" s="1007"/>
      <c r="AV1" s="1007"/>
      <c r="AW1" s="1007"/>
      <c r="AX1" s="1007"/>
      <c r="AY1" s="1007"/>
      <c r="AZ1" s="1007"/>
      <c r="BA1" s="1007"/>
      <c r="BB1" s="1007"/>
      <c r="BC1" s="1007"/>
      <c r="BD1" s="1007"/>
      <c r="BE1" s="1007"/>
      <c r="BF1" s="42" t="s">
        <v>117</v>
      </c>
    </row>
    <row r="2" spans="2:64" s="38" customFormat="1" ht="20.25" customHeight="1" x14ac:dyDescent="0.15">
      <c r="C2" s="39"/>
      <c r="D2" s="39"/>
      <c r="E2" s="39"/>
      <c r="F2" s="39"/>
      <c r="G2" s="39"/>
      <c r="J2" s="40"/>
      <c r="L2" s="39"/>
      <c r="M2" s="39"/>
      <c r="N2" s="39"/>
      <c r="O2" s="39"/>
      <c r="P2" s="39"/>
      <c r="Q2" s="39"/>
      <c r="R2" s="39"/>
      <c r="Y2" s="43" t="s">
        <v>170</v>
      </c>
      <c r="Z2" s="1008">
        <v>6</v>
      </c>
      <c r="AA2" s="1008"/>
      <c r="AB2" s="43" t="s">
        <v>171</v>
      </c>
      <c r="AC2" s="1009">
        <f>IF(Z2=0,"",YEAR(DATE(2018+Z2,1,1)))</f>
        <v>2024</v>
      </c>
      <c r="AD2" s="1009"/>
      <c r="AE2" s="44" t="s">
        <v>172</v>
      </c>
      <c r="AF2" s="44" t="s">
        <v>173</v>
      </c>
      <c r="AG2" s="1008">
        <v>3</v>
      </c>
      <c r="AH2" s="1008"/>
      <c r="AI2" s="44" t="s">
        <v>174</v>
      </c>
      <c r="AM2" s="41"/>
      <c r="AN2" s="42"/>
      <c r="AO2" s="42" t="s">
        <v>175</v>
      </c>
      <c r="AP2" s="1008"/>
      <c r="AQ2" s="1008"/>
      <c r="AR2" s="1008"/>
      <c r="AS2" s="1008"/>
      <c r="AT2" s="1008"/>
      <c r="AU2" s="1008"/>
      <c r="AV2" s="1008"/>
      <c r="AW2" s="1008"/>
      <c r="AX2" s="1008"/>
      <c r="AY2" s="1008"/>
      <c r="AZ2" s="1008"/>
      <c r="BA2" s="1008"/>
      <c r="BB2" s="1008"/>
      <c r="BC2" s="1008"/>
      <c r="BD2" s="1008"/>
      <c r="BE2" s="1008"/>
      <c r="BF2" s="42" t="s">
        <v>117</v>
      </c>
    </row>
    <row r="3" spans="2:64" s="45" customFormat="1" ht="20.25" customHeight="1" x14ac:dyDescent="0.15">
      <c r="B3" s="46"/>
      <c r="C3" s="46"/>
      <c r="D3" s="46"/>
      <c r="E3" s="46"/>
      <c r="F3" s="46"/>
      <c r="G3" s="47"/>
      <c r="H3" s="46"/>
      <c r="I3" s="46"/>
      <c r="J3" s="47"/>
      <c r="K3" s="46"/>
      <c r="L3" s="48"/>
      <c r="M3" s="48"/>
      <c r="N3" s="48"/>
      <c r="O3" s="48"/>
      <c r="P3" s="48"/>
      <c r="Q3" s="48"/>
      <c r="R3" s="48"/>
      <c r="S3" s="46"/>
      <c r="T3" s="46"/>
      <c r="U3" s="46"/>
      <c r="V3" s="46"/>
      <c r="W3" s="46"/>
      <c r="X3" s="46"/>
      <c r="Y3" s="46"/>
      <c r="Z3" s="49"/>
      <c r="AA3" s="49"/>
      <c r="AB3" s="50"/>
      <c r="AC3" s="51"/>
      <c r="AD3" s="50"/>
      <c r="AE3" s="46"/>
      <c r="AF3" s="46"/>
      <c r="AG3" s="46"/>
      <c r="AH3" s="46"/>
      <c r="AI3" s="46"/>
      <c r="AJ3" s="46"/>
      <c r="AK3" s="46"/>
      <c r="AL3" s="46"/>
      <c r="AM3" s="46"/>
      <c r="AN3" s="46"/>
      <c r="AO3" s="46"/>
      <c r="AP3" s="46"/>
      <c r="AQ3" s="46"/>
      <c r="AR3" s="46"/>
      <c r="AS3" s="46"/>
      <c r="AT3" s="46"/>
      <c r="BA3" s="52" t="s">
        <v>176</v>
      </c>
      <c r="BB3" s="1010" t="s">
        <v>177</v>
      </c>
      <c r="BC3" s="1011"/>
      <c r="BD3" s="1011"/>
      <c r="BE3" s="1012"/>
      <c r="BF3" s="42"/>
    </row>
    <row r="4" spans="2:64" s="45" customFormat="1" ht="6.75" customHeight="1" x14ac:dyDescent="0.15">
      <c r="B4" s="46"/>
      <c r="C4" s="53"/>
      <c r="D4" s="53"/>
      <c r="E4" s="53"/>
      <c r="F4" s="53"/>
      <c r="G4" s="54"/>
      <c r="H4" s="53"/>
      <c r="I4" s="53"/>
      <c r="J4" s="54"/>
      <c r="K4" s="53"/>
      <c r="L4" s="55"/>
      <c r="M4" s="55"/>
      <c r="N4" s="55"/>
      <c r="O4" s="55"/>
      <c r="P4" s="55"/>
      <c r="Q4" s="55"/>
      <c r="R4" s="55"/>
      <c r="S4" s="53"/>
      <c r="T4" s="53"/>
      <c r="U4" s="53"/>
      <c r="V4" s="53"/>
      <c r="W4" s="53"/>
      <c r="X4" s="53"/>
      <c r="Y4" s="53"/>
      <c r="Z4" s="56"/>
      <c r="AA4" s="56"/>
      <c r="AB4" s="53"/>
      <c r="AC4" s="53"/>
      <c r="AD4" s="53"/>
      <c r="AE4" s="53"/>
      <c r="AF4" s="46"/>
      <c r="AG4" s="57"/>
      <c r="AH4" s="57"/>
      <c r="AI4" s="57"/>
      <c r="AJ4" s="57"/>
      <c r="AK4" s="57"/>
      <c r="AL4" s="57"/>
      <c r="AM4" s="57"/>
      <c r="AN4" s="57"/>
      <c r="AO4" s="57"/>
      <c r="AP4" s="57"/>
      <c r="AQ4" s="57"/>
      <c r="AR4" s="57"/>
      <c r="AS4" s="57"/>
      <c r="AT4" s="57"/>
      <c r="AU4" s="38"/>
      <c r="AV4" s="38"/>
      <c r="AW4" s="38"/>
      <c r="AX4" s="38"/>
      <c r="AY4" s="38"/>
      <c r="AZ4" s="38"/>
      <c r="BA4" s="38"/>
      <c r="BB4" s="38"/>
      <c r="BC4" s="38"/>
      <c r="BD4" s="38"/>
      <c r="BE4" s="58"/>
      <c r="BF4" s="58"/>
    </row>
    <row r="5" spans="2:64" s="45" customFormat="1" ht="20.25" customHeight="1" x14ac:dyDescent="0.15">
      <c r="B5" s="46"/>
      <c r="C5" s="53"/>
      <c r="D5" s="53"/>
      <c r="E5" s="53"/>
      <c r="F5" s="53"/>
      <c r="G5" s="54"/>
      <c r="H5" s="53"/>
      <c r="I5" s="53"/>
      <c r="J5" s="54"/>
      <c r="K5" s="53"/>
      <c r="L5" s="55"/>
      <c r="M5" s="55"/>
      <c r="N5" s="55"/>
      <c r="O5" s="55"/>
      <c r="P5" s="55"/>
      <c r="Q5" s="55"/>
      <c r="R5" s="55"/>
      <c r="S5" s="53"/>
      <c r="T5" s="53"/>
      <c r="U5" s="53"/>
      <c r="V5" s="53"/>
      <c r="W5" s="53"/>
      <c r="X5" s="53"/>
      <c r="Y5" s="53"/>
      <c r="Z5" s="56"/>
      <c r="AA5" s="56"/>
      <c r="AB5" s="53"/>
      <c r="AC5" s="53"/>
      <c r="AD5" s="53"/>
      <c r="AE5" s="53"/>
      <c r="AF5" s="46"/>
      <c r="AG5" s="57"/>
      <c r="AH5" s="57"/>
      <c r="AI5" s="57"/>
      <c r="AJ5" s="57"/>
      <c r="AK5" s="57"/>
      <c r="AL5" s="57" t="s">
        <v>178</v>
      </c>
      <c r="AM5" s="57"/>
      <c r="AN5" s="57"/>
      <c r="AO5" s="57"/>
      <c r="AP5" s="57"/>
      <c r="AQ5" s="57"/>
      <c r="AR5" s="57"/>
      <c r="AS5" s="57"/>
      <c r="AT5" s="59"/>
      <c r="AU5" s="59"/>
      <c r="AV5" s="60"/>
      <c r="AW5" s="57"/>
      <c r="AX5" s="1000">
        <v>40</v>
      </c>
      <c r="AY5" s="1001"/>
      <c r="AZ5" s="60" t="s">
        <v>179</v>
      </c>
      <c r="BA5" s="57"/>
      <c r="BB5" s="1000">
        <v>160</v>
      </c>
      <c r="BC5" s="1001"/>
      <c r="BD5" s="60" t="s">
        <v>180</v>
      </c>
      <c r="BE5" s="57"/>
      <c r="BF5" s="58"/>
    </row>
    <row r="6" spans="2:64" s="45" customFormat="1" ht="6.75" customHeight="1" x14ac:dyDescent="0.15">
      <c r="B6" s="46"/>
      <c r="C6" s="53"/>
      <c r="D6" s="53"/>
      <c r="E6" s="53"/>
      <c r="F6" s="53"/>
      <c r="G6" s="54"/>
      <c r="H6" s="53"/>
      <c r="I6" s="53"/>
      <c r="J6" s="54"/>
      <c r="K6" s="53"/>
      <c r="L6" s="55"/>
      <c r="M6" s="55"/>
      <c r="N6" s="55"/>
      <c r="O6" s="55"/>
      <c r="P6" s="55"/>
      <c r="Q6" s="55"/>
      <c r="R6" s="55"/>
      <c r="S6" s="53"/>
      <c r="T6" s="53"/>
      <c r="U6" s="53"/>
      <c r="V6" s="53"/>
      <c r="W6" s="53"/>
      <c r="X6" s="53"/>
      <c r="Y6" s="53"/>
      <c r="Z6" s="56"/>
      <c r="AA6" s="56"/>
      <c r="AB6" s="53"/>
      <c r="AC6" s="53"/>
      <c r="AD6" s="53"/>
      <c r="AE6" s="53"/>
      <c r="AF6" s="46"/>
      <c r="AG6" s="57"/>
      <c r="AH6" s="57"/>
      <c r="AI6" s="57"/>
      <c r="AJ6" s="57"/>
      <c r="AK6" s="57"/>
      <c r="AL6" s="57"/>
      <c r="AM6" s="57"/>
      <c r="AN6" s="57"/>
      <c r="AO6" s="57"/>
      <c r="AP6" s="57"/>
      <c r="AQ6" s="57"/>
      <c r="AR6" s="57"/>
      <c r="AS6" s="57"/>
      <c r="AT6" s="57"/>
      <c r="AU6" s="38"/>
      <c r="AV6" s="38"/>
      <c r="AW6" s="38"/>
      <c r="AX6" s="38"/>
      <c r="AY6" s="38"/>
      <c r="AZ6" s="38"/>
      <c r="BA6" s="38"/>
      <c r="BB6" s="38"/>
      <c r="BC6" s="38"/>
      <c r="BD6" s="38"/>
      <c r="BE6" s="58"/>
      <c r="BF6" s="58"/>
    </row>
    <row r="7" spans="2:64" s="45" customFormat="1" ht="20.25" customHeight="1" x14ac:dyDescent="0.15">
      <c r="B7" s="61"/>
      <c r="C7" s="61"/>
      <c r="D7" s="61"/>
      <c r="E7" s="61"/>
      <c r="F7" s="61"/>
      <c r="G7" s="62"/>
      <c r="H7" s="62"/>
      <c r="I7" s="62"/>
      <c r="J7" s="61"/>
      <c r="K7" s="61"/>
      <c r="L7" s="62"/>
      <c r="M7" s="62"/>
      <c r="N7" s="62"/>
      <c r="O7" s="61"/>
      <c r="P7" s="62"/>
      <c r="Q7" s="62"/>
      <c r="R7" s="62"/>
      <c r="S7" s="63"/>
      <c r="T7" s="64"/>
      <c r="U7" s="64"/>
      <c r="V7" s="65"/>
      <c r="W7" s="46"/>
      <c r="X7" s="46"/>
      <c r="Y7" s="46"/>
      <c r="Z7" s="56"/>
      <c r="AA7" s="66"/>
      <c r="AB7" s="54"/>
      <c r="AC7" s="56"/>
      <c r="AD7" s="56"/>
      <c r="AE7" s="56"/>
      <c r="AF7" s="67"/>
      <c r="AG7" s="68"/>
      <c r="AH7" s="68"/>
      <c r="AI7" s="68"/>
      <c r="AJ7" s="69"/>
      <c r="AK7" s="55"/>
      <c r="AL7" s="66"/>
      <c r="AM7" s="66"/>
      <c r="AN7" s="54"/>
      <c r="AO7" s="59"/>
      <c r="AP7" s="59"/>
      <c r="AQ7" s="59"/>
      <c r="AR7" s="70"/>
      <c r="AS7" s="70"/>
      <c r="AT7" s="57"/>
      <c r="AU7" s="71"/>
      <c r="AV7" s="71"/>
      <c r="AW7" s="72"/>
      <c r="AX7" s="38"/>
      <c r="AY7" s="38" t="s">
        <v>181</v>
      </c>
      <c r="AZ7" s="38"/>
      <c r="BA7" s="38"/>
      <c r="BB7" s="1002">
        <f>DAY(EOMONTH(DATE(AC2,AG2,1),0))</f>
        <v>31</v>
      </c>
      <c r="BC7" s="1003"/>
      <c r="BD7" s="38" t="s">
        <v>182</v>
      </c>
      <c r="BE7" s="38"/>
      <c r="BF7" s="38"/>
      <c r="BJ7" s="42"/>
      <c r="BK7" s="42"/>
      <c r="BL7" s="42"/>
    </row>
    <row r="8" spans="2:64" s="45" customFormat="1" ht="6" customHeight="1" x14ac:dyDescent="0.15">
      <c r="B8" s="73"/>
      <c r="C8" s="73"/>
      <c r="D8" s="73"/>
      <c r="E8" s="73"/>
      <c r="F8" s="73"/>
      <c r="G8" s="61"/>
      <c r="H8" s="62"/>
      <c r="I8" s="59"/>
      <c r="J8" s="59"/>
      <c r="K8" s="73"/>
      <c r="L8" s="61"/>
      <c r="M8" s="62"/>
      <c r="N8" s="59"/>
      <c r="O8" s="59"/>
      <c r="P8" s="61"/>
      <c r="Q8" s="59"/>
      <c r="R8" s="73"/>
      <c r="S8" s="59"/>
      <c r="T8" s="59"/>
      <c r="U8" s="59"/>
      <c r="V8" s="59"/>
      <c r="W8" s="46"/>
      <c r="X8" s="46"/>
      <c r="Y8" s="46"/>
      <c r="Z8" s="53"/>
      <c r="AA8" s="69"/>
      <c r="AB8" s="69"/>
      <c r="AC8" s="53"/>
      <c r="AD8" s="53"/>
      <c r="AE8" s="53"/>
      <c r="AF8" s="74"/>
      <c r="AG8" s="56"/>
      <c r="AH8" s="69"/>
      <c r="AI8" s="53"/>
      <c r="AJ8" s="68"/>
      <c r="AK8" s="69"/>
      <c r="AL8" s="69"/>
      <c r="AM8" s="69"/>
      <c r="AN8" s="69"/>
      <c r="AO8" s="53"/>
      <c r="AP8" s="57"/>
      <c r="AQ8" s="75"/>
      <c r="AR8" s="75"/>
      <c r="AS8" s="75"/>
      <c r="AT8" s="57"/>
      <c r="AU8" s="38"/>
      <c r="AV8" s="38"/>
      <c r="AW8" s="38"/>
      <c r="AX8" s="38"/>
      <c r="AY8" s="38"/>
      <c r="AZ8" s="38"/>
      <c r="BA8" s="38"/>
      <c r="BB8" s="38"/>
      <c r="BC8" s="38"/>
      <c r="BD8" s="38"/>
      <c r="BE8" s="38"/>
      <c r="BF8" s="38"/>
      <c r="BJ8" s="42"/>
      <c r="BK8" s="42"/>
      <c r="BL8" s="42"/>
    </row>
    <row r="9" spans="2:64" s="45" customFormat="1" ht="18.75" x14ac:dyDescent="0.2">
      <c r="B9" s="61"/>
      <c r="C9" s="61"/>
      <c r="D9" s="61"/>
      <c r="E9" s="61"/>
      <c r="F9" s="61"/>
      <c r="G9" s="62"/>
      <c r="H9" s="62"/>
      <c r="I9" s="62"/>
      <c r="J9" s="61"/>
      <c r="K9" s="61"/>
      <c r="L9" s="62"/>
      <c r="M9" s="62"/>
      <c r="N9" s="62"/>
      <c r="O9" s="61"/>
      <c r="P9" s="62"/>
      <c r="Q9" s="62"/>
      <c r="R9" s="62"/>
      <c r="S9" s="63"/>
      <c r="T9" s="64"/>
      <c r="U9" s="64"/>
      <c r="V9" s="65"/>
      <c r="W9" s="46"/>
      <c r="X9" s="46"/>
      <c r="Y9" s="46"/>
      <c r="Z9" s="56"/>
      <c r="AA9" s="66"/>
      <c r="AB9" s="54"/>
      <c r="AC9" s="56"/>
      <c r="AD9" s="56"/>
      <c r="AE9" s="56"/>
      <c r="AF9" s="74"/>
      <c r="AG9" s="68"/>
      <c r="AH9" s="68"/>
      <c r="AI9" s="68"/>
      <c r="AJ9" s="69"/>
      <c r="AK9" s="55"/>
      <c r="AL9" s="66"/>
      <c r="AM9" s="57"/>
      <c r="AN9" s="57"/>
      <c r="AO9" s="76"/>
      <c r="AP9" s="76"/>
      <c r="AQ9" s="76"/>
      <c r="AR9" s="60"/>
      <c r="AS9" s="75"/>
      <c r="AT9" s="75"/>
      <c r="AU9" s="77"/>
      <c r="AV9" s="78"/>
      <c r="AW9" s="78"/>
      <c r="AX9" s="79"/>
      <c r="AY9" s="79"/>
      <c r="AZ9" s="58" t="s">
        <v>183</v>
      </c>
      <c r="BA9" s="78"/>
      <c r="BB9" s="1000"/>
      <c r="BC9" s="1004"/>
      <c r="BD9" s="1001"/>
      <c r="BE9" s="80" t="s">
        <v>16</v>
      </c>
      <c r="BF9" s="38"/>
      <c r="BJ9" s="42"/>
      <c r="BK9" s="42"/>
      <c r="BL9" s="42"/>
    </row>
    <row r="10" spans="2:64" s="45" customFormat="1" ht="6" customHeight="1" x14ac:dyDescent="0.2">
      <c r="B10" s="73"/>
      <c r="C10" s="73"/>
      <c r="D10" s="73"/>
      <c r="E10" s="73"/>
      <c r="F10" s="81"/>
      <c r="G10" s="73"/>
      <c r="H10" s="73"/>
      <c r="I10" s="73"/>
      <c r="J10" s="73"/>
      <c r="K10" s="61"/>
      <c r="L10" s="62"/>
      <c r="M10" s="59"/>
      <c r="N10" s="59"/>
      <c r="O10" s="61"/>
      <c r="P10" s="59"/>
      <c r="Q10" s="73"/>
      <c r="R10" s="59"/>
      <c r="S10" s="59"/>
      <c r="T10" s="59"/>
      <c r="U10" s="59"/>
      <c r="V10" s="81"/>
      <c r="W10" s="46"/>
      <c r="X10" s="46"/>
      <c r="Y10" s="46"/>
      <c r="Z10" s="53"/>
      <c r="AA10" s="69"/>
      <c r="AB10" s="69"/>
      <c r="AC10" s="53"/>
      <c r="AD10" s="53"/>
      <c r="AE10" s="53"/>
      <c r="AF10" s="74"/>
      <c r="AG10" s="56"/>
      <c r="AH10" s="68"/>
      <c r="AI10" s="69"/>
      <c r="AJ10" s="68"/>
      <c r="AK10" s="69"/>
      <c r="AL10" s="69"/>
      <c r="AM10" s="69"/>
      <c r="AN10" s="69"/>
      <c r="AO10" s="73"/>
      <c r="AP10" s="73"/>
      <c r="AQ10" s="61"/>
      <c r="AR10" s="82"/>
      <c r="AS10" s="75"/>
      <c r="AT10" s="75"/>
      <c r="AU10" s="77"/>
      <c r="AV10" s="78"/>
      <c r="AW10" s="78"/>
      <c r="AX10" s="79"/>
      <c r="AY10" s="79"/>
      <c r="AZ10" s="78"/>
      <c r="BA10" s="78"/>
      <c r="BB10" s="83"/>
      <c r="BC10" s="83"/>
      <c r="BD10" s="83"/>
      <c r="BE10" s="80"/>
      <c r="BF10" s="38"/>
      <c r="BJ10" s="42"/>
      <c r="BK10" s="42"/>
      <c r="BL10" s="42"/>
    </row>
    <row r="11" spans="2:64" s="45" customFormat="1" ht="20.25" customHeight="1" x14ac:dyDescent="0.2">
      <c r="B11" s="84"/>
      <c r="C11" s="84"/>
      <c r="D11" s="84"/>
      <c r="E11" s="84"/>
      <c r="F11" s="84"/>
      <c r="G11" s="84"/>
      <c r="H11" s="84"/>
      <c r="I11" s="84"/>
      <c r="J11" s="84"/>
      <c r="K11" s="84"/>
      <c r="L11" s="84"/>
      <c r="M11" s="84"/>
      <c r="N11" s="84"/>
      <c r="O11" s="84"/>
      <c r="P11" s="84"/>
      <c r="Q11" s="84"/>
      <c r="R11" s="84"/>
      <c r="S11" s="84"/>
      <c r="T11" s="84"/>
      <c r="U11" s="84"/>
      <c r="V11" s="84"/>
      <c r="W11" s="46"/>
      <c r="X11" s="46"/>
      <c r="Y11" s="46"/>
      <c r="Z11" s="61"/>
      <c r="AA11" s="85"/>
      <c r="AB11" s="85"/>
      <c r="AC11" s="61"/>
      <c r="AD11" s="56"/>
      <c r="AE11" s="56"/>
      <c r="AF11" s="67"/>
      <c r="AG11" s="54"/>
      <c r="AH11" s="68"/>
      <c r="AI11" s="69"/>
      <c r="AJ11" s="68"/>
      <c r="AK11" s="69"/>
      <c r="AL11" s="69"/>
      <c r="AM11" s="69"/>
      <c r="AN11" s="69"/>
      <c r="AO11" s="1005"/>
      <c r="AP11" s="1005"/>
      <c r="AQ11" s="1005"/>
      <c r="AR11" s="60"/>
      <c r="AS11" s="75"/>
      <c r="AT11" s="75"/>
      <c r="AU11" s="77"/>
      <c r="AV11" s="78"/>
      <c r="AW11" s="78"/>
      <c r="AX11" s="79"/>
      <c r="AY11" s="79"/>
      <c r="AZ11" s="78"/>
      <c r="BA11" s="78"/>
      <c r="BB11" s="1000"/>
      <c r="BC11" s="1004"/>
      <c r="BD11" s="1001"/>
      <c r="BE11" s="86" t="s">
        <v>184</v>
      </c>
      <c r="BF11" s="38"/>
      <c r="BJ11" s="42"/>
      <c r="BK11" s="42"/>
      <c r="BL11" s="42"/>
    </row>
    <row r="12" spans="2:64" s="45" customFormat="1" ht="6.75" customHeight="1" x14ac:dyDescent="0.2">
      <c r="B12" s="84"/>
      <c r="C12" s="84"/>
      <c r="D12" s="84"/>
      <c r="E12" s="84"/>
      <c r="F12" s="84"/>
      <c r="G12" s="84"/>
      <c r="H12" s="84"/>
      <c r="I12" s="84"/>
      <c r="J12" s="84"/>
      <c r="K12" s="84"/>
      <c r="L12" s="84"/>
      <c r="M12" s="84"/>
      <c r="N12" s="84"/>
      <c r="O12" s="84"/>
      <c r="P12" s="84"/>
      <c r="Q12" s="84"/>
      <c r="R12" s="84"/>
      <c r="S12" s="84"/>
      <c r="T12" s="84"/>
      <c r="U12" s="84"/>
      <c r="V12" s="84"/>
      <c r="W12" s="46"/>
      <c r="X12" s="46"/>
      <c r="Y12" s="46"/>
      <c r="Z12" s="62"/>
      <c r="AA12" s="87"/>
      <c r="AB12" s="87"/>
      <c r="AC12" s="62"/>
      <c r="AD12" s="68"/>
      <c r="AE12" s="68"/>
      <c r="AF12" s="74"/>
      <c r="AG12" s="57"/>
      <c r="AH12" s="57"/>
      <c r="AI12" s="57"/>
      <c r="AJ12" s="57"/>
      <c r="AK12" s="57"/>
      <c r="AL12" s="57"/>
      <c r="AM12" s="57"/>
      <c r="AN12" s="57"/>
      <c r="AO12" s="73"/>
      <c r="AP12" s="73"/>
      <c r="AQ12" s="73"/>
      <c r="AR12" s="57"/>
      <c r="AS12" s="75"/>
      <c r="AT12" s="75"/>
      <c r="AU12" s="77"/>
      <c r="AV12" s="78"/>
      <c r="AW12" s="78"/>
      <c r="AX12" s="79"/>
      <c r="AY12" s="79"/>
      <c r="AZ12" s="78"/>
      <c r="BA12" s="78"/>
      <c r="BB12" s="83"/>
      <c r="BC12" s="83"/>
      <c r="BD12" s="83"/>
      <c r="BE12" s="80"/>
      <c r="BF12" s="38"/>
      <c r="BJ12" s="42"/>
      <c r="BK12" s="42"/>
      <c r="BL12" s="42"/>
    </row>
    <row r="13" spans="2:64" s="45" customFormat="1" ht="18.75" x14ac:dyDescent="0.15">
      <c r="B13" s="84"/>
      <c r="C13" s="84"/>
      <c r="D13" s="84"/>
      <c r="E13" s="84"/>
      <c r="F13" s="84"/>
      <c r="G13" s="84"/>
      <c r="H13" s="84"/>
      <c r="I13" s="84"/>
      <c r="J13" s="84"/>
      <c r="K13" s="84"/>
      <c r="L13" s="84"/>
      <c r="M13" s="84"/>
      <c r="N13" s="84"/>
      <c r="O13" s="84"/>
      <c r="P13" s="84"/>
      <c r="Q13" s="84"/>
      <c r="R13" s="84"/>
      <c r="S13" s="84"/>
      <c r="T13" s="84"/>
      <c r="U13" s="84"/>
      <c r="V13" s="84"/>
      <c r="W13" s="46"/>
      <c r="X13" s="46"/>
      <c r="Y13" s="46"/>
      <c r="Z13" s="61"/>
      <c r="AA13" s="85"/>
      <c r="AB13" s="85"/>
      <c r="AC13" s="61"/>
      <c r="AD13" s="56"/>
      <c r="AE13" s="56"/>
      <c r="AF13" s="74"/>
      <c r="AG13" s="57"/>
      <c r="AH13" s="57"/>
      <c r="AI13" s="57"/>
      <c r="AJ13" s="57"/>
      <c r="AK13" s="57"/>
      <c r="AL13" s="57"/>
      <c r="AM13" s="57"/>
      <c r="AN13" s="57"/>
      <c r="AO13" s="59"/>
      <c r="AP13" s="59"/>
      <c r="AQ13" s="59"/>
      <c r="AR13" s="57"/>
      <c r="AS13" s="75"/>
      <c r="AT13" s="88" t="s">
        <v>185</v>
      </c>
      <c r="AU13" s="962"/>
      <c r="AV13" s="963"/>
      <c r="AW13" s="964"/>
      <c r="AX13" s="83" t="s">
        <v>119</v>
      </c>
      <c r="AY13" s="962"/>
      <c r="AZ13" s="963"/>
      <c r="BA13" s="964"/>
      <c r="BB13" s="89" t="s">
        <v>186</v>
      </c>
      <c r="BC13" s="965" t="str">
        <f>IF(OR(AY13="",AU13=""),"",(AY13-AU13)*24)</f>
        <v/>
      </c>
      <c r="BD13" s="966"/>
      <c r="BE13" s="90" t="s">
        <v>187</v>
      </c>
      <c r="BF13" s="83"/>
      <c r="BJ13" s="42"/>
      <c r="BK13" s="42"/>
      <c r="BL13" s="42"/>
    </row>
    <row r="14" spans="2:64" s="45" customFormat="1" ht="6.75" customHeight="1" x14ac:dyDescent="0.15">
      <c r="B14" s="46"/>
      <c r="C14" s="70"/>
      <c r="D14" s="70"/>
      <c r="E14" s="70"/>
      <c r="F14" s="70"/>
      <c r="G14" s="53"/>
      <c r="H14" s="53"/>
      <c r="I14" s="55"/>
      <c r="J14" s="56"/>
      <c r="K14" s="68"/>
      <c r="L14" s="69"/>
      <c r="M14" s="69"/>
      <c r="N14" s="56"/>
      <c r="O14" s="69"/>
      <c r="P14" s="53"/>
      <c r="Q14" s="68"/>
      <c r="R14" s="69"/>
      <c r="S14" s="69"/>
      <c r="T14" s="69"/>
      <c r="U14" s="69"/>
      <c r="V14" s="53"/>
      <c r="W14" s="55"/>
      <c r="X14" s="91"/>
      <c r="Y14" s="91"/>
      <c r="Z14" s="54"/>
      <c r="AA14" s="56"/>
      <c r="AB14" s="55"/>
      <c r="AC14" s="56"/>
      <c r="AD14" s="68"/>
      <c r="AE14" s="69"/>
      <c r="AF14" s="74"/>
      <c r="AG14" s="67"/>
      <c r="AH14" s="92"/>
      <c r="AI14" s="74"/>
      <c r="AJ14" s="92"/>
      <c r="AK14" s="74"/>
      <c r="AL14" s="74"/>
      <c r="AM14" s="74"/>
      <c r="AN14" s="74"/>
      <c r="AO14" s="93"/>
      <c r="AP14" s="46"/>
      <c r="AQ14" s="94"/>
      <c r="AR14" s="94"/>
      <c r="AS14" s="94"/>
      <c r="AT14" s="94"/>
      <c r="AU14" s="95"/>
      <c r="AV14" s="96"/>
      <c r="AW14" s="96"/>
      <c r="AX14" s="97"/>
      <c r="AY14" s="97"/>
      <c r="AZ14" s="96"/>
      <c r="BA14" s="96"/>
      <c r="BB14" s="98"/>
      <c r="BC14" s="98"/>
      <c r="BD14" s="98"/>
      <c r="BE14" s="99"/>
      <c r="BJ14" s="42"/>
      <c r="BK14" s="42"/>
      <c r="BL14" s="42"/>
    </row>
    <row r="15" spans="2:64" ht="8.4499999999999993" customHeight="1" thickBot="1" x14ac:dyDescent="0.2">
      <c r="B15" s="101"/>
      <c r="C15" s="102"/>
      <c r="D15" s="102"/>
      <c r="E15" s="102"/>
      <c r="F15" s="102"/>
      <c r="G15" s="102"/>
      <c r="H15" s="101"/>
      <c r="I15" s="101"/>
      <c r="J15" s="101"/>
      <c r="K15" s="101"/>
      <c r="L15" s="101"/>
      <c r="M15" s="101"/>
      <c r="N15" s="101"/>
      <c r="O15" s="101"/>
      <c r="P15" s="101"/>
      <c r="Q15" s="101"/>
      <c r="R15" s="101"/>
      <c r="S15" s="101"/>
      <c r="T15" s="101"/>
      <c r="U15" s="101"/>
      <c r="V15" s="101"/>
      <c r="W15" s="101"/>
      <c r="X15" s="102"/>
      <c r="Y15" s="101"/>
      <c r="Z15" s="101"/>
      <c r="AA15" s="101"/>
      <c r="AB15" s="101"/>
      <c r="AC15" s="101"/>
      <c r="AD15" s="101"/>
      <c r="AE15" s="101"/>
      <c r="AF15" s="101"/>
      <c r="AG15" s="101"/>
      <c r="AH15" s="101"/>
      <c r="AI15" s="101"/>
      <c r="AJ15" s="101"/>
      <c r="AK15" s="101"/>
      <c r="AL15" s="101"/>
      <c r="AM15" s="101"/>
      <c r="AN15" s="102"/>
      <c r="AO15" s="101"/>
      <c r="AP15" s="101"/>
      <c r="AQ15" s="101"/>
      <c r="AR15" s="101"/>
      <c r="AS15" s="101"/>
      <c r="AT15" s="101"/>
      <c r="BE15" s="103"/>
      <c r="BF15" s="103"/>
      <c r="BG15" s="103"/>
    </row>
    <row r="16" spans="2:64" ht="20.25" customHeight="1" x14ac:dyDescent="0.15">
      <c r="B16" s="967" t="s">
        <v>135</v>
      </c>
      <c r="C16" s="970" t="s">
        <v>188</v>
      </c>
      <c r="D16" s="971"/>
      <c r="E16" s="972"/>
      <c r="F16" s="241"/>
      <c r="G16" s="979" t="s">
        <v>189</v>
      </c>
      <c r="H16" s="982" t="s">
        <v>190</v>
      </c>
      <c r="I16" s="971"/>
      <c r="J16" s="971"/>
      <c r="K16" s="972"/>
      <c r="L16" s="982" t="s">
        <v>191</v>
      </c>
      <c r="M16" s="971"/>
      <c r="N16" s="971"/>
      <c r="O16" s="985"/>
      <c r="P16" s="988"/>
      <c r="Q16" s="989"/>
      <c r="R16" s="990"/>
      <c r="S16" s="997" t="s">
        <v>192</v>
      </c>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9"/>
      <c r="AX16" s="937" t="str">
        <f>IF(BB3="４週","(10) 1～4週目の勤務時間数合計","(10) 1か月の勤務時間数   合計")</f>
        <v>(10) 1～4週目の勤務時間数合計</v>
      </c>
      <c r="AY16" s="938"/>
      <c r="AZ16" s="943" t="s">
        <v>193</v>
      </c>
      <c r="BA16" s="944"/>
      <c r="BB16" s="824" t="s">
        <v>194</v>
      </c>
      <c r="BC16" s="825"/>
      <c r="BD16" s="825"/>
      <c r="BE16" s="825"/>
      <c r="BF16" s="826"/>
    </row>
    <row r="17" spans="2:58" ht="20.25" customHeight="1" x14ac:dyDescent="0.15">
      <c r="B17" s="968"/>
      <c r="C17" s="973"/>
      <c r="D17" s="974"/>
      <c r="E17" s="975"/>
      <c r="F17" s="242"/>
      <c r="G17" s="980"/>
      <c r="H17" s="983"/>
      <c r="I17" s="974"/>
      <c r="J17" s="974"/>
      <c r="K17" s="975"/>
      <c r="L17" s="983"/>
      <c r="M17" s="974"/>
      <c r="N17" s="974"/>
      <c r="O17" s="986"/>
      <c r="P17" s="991"/>
      <c r="Q17" s="992"/>
      <c r="R17" s="993"/>
      <c r="S17" s="949" t="s">
        <v>195</v>
      </c>
      <c r="T17" s="950"/>
      <c r="U17" s="950"/>
      <c r="V17" s="950"/>
      <c r="W17" s="950"/>
      <c r="X17" s="950"/>
      <c r="Y17" s="951"/>
      <c r="Z17" s="949" t="s">
        <v>196</v>
      </c>
      <c r="AA17" s="950"/>
      <c r="AB17" s="950"/>
      <c r="AC17" s="950"/>
      <c r="AD17" s="950"/>
      <c r="AE17" s="950"/>
      <c r="AF17" s="951"/>
      <c r="AG17" s="949" t="s">
        <v>197</v>
      </c>
      <c r="AH17" s="950"/>
      <c r="AI17" s="950"/>
      <c r="AJ17" s="950"/>
      <c r="AK17" s="950"/>
      <c r="AL17" s="950"/>
      <c r="AM17" s="951"/>
      <c r="AN17" s="949" t="s">
        <v>198</v>
      </c>
      <c r="AO17" s="950"/>
      <c r="AP17" s="950"/>
      <c r="AQ17" s="950"/>
      <c r="AR17" s="950"/>
      <c r="AS17" s="950"/>
      <c r="AT17" s="951"/>
      <c r="AU17" s="952" t="s">
        <v>199</v>
      </c>
      <c r="AV17" s="953"/>
      <c r="AW17" s="954"/>
      <c r="AX17" s="939"/>
      <c r="AY17" s="940"/>
      <c r="AZ17" s="945"/>
      <c r="BA17" s="946"/>
      <c r="BB17" s="827"/>
      <c r="BC17" s="828"/>
      <c r="BD17" s="828"/>
      <c r="BE17" s="828"/>
      <c r="BF17" s="829"/>
    </row>
    <row r="18" spans="2:58" ht="20.25" customHeight="1" x14ac:dyDescent="0.15">
      <c r="B18" s="968"/>
      <c r="C18" s="973"/>
      <c r="D18" s="974"/>
      <c r="E18" s="975"/>
      <c r="F18" s="242"/>
      <c r="G18" s="980"/>
      <c r="H18" s="983"/>
      <c r="I18" s="974"/>
      <c r="J18" s="974"/>
      <c r="K18" s="975"/>
      <c r="L18" s="983"/>
      <c r="M18" s="974"/>
      <c r="N18" s="974"/>
      <c r="O18" s="986"/>
      <c r="P18" s="991"/>
      <c r="Q18" s="992"/>
      <c r="R18" s="993"/>
      <c r="S18" s="104">
        <v>1</v>
      </c>
      <c r="T18" s="105">
        <v>2</v>
      </c>
      <c r="U18" s="105">
        <v>3</v>
      </c>
      <c r="V18" s="105">
        <v>4</v>
      </c>
      <c r="W18" s="105">
        <v>5</v>
      </c>
      <c r="X18" s="105">
        <v>6</v>
      </c>
      <c r="Y18" s="106">
        <v>7</v>
      </c>
      <c r="Z18" s="104">
        <v>8</v>
      </c>
      <c r="AA18" s="105">
        <v>9</v>
      </c>
      <c r="AB18" s="105">
        <v>10</v>
      </c>
      <c r="AC18" s="105">
        <v>11</v>
      </c>
      <c r="AD18" s="105">
        <v>12</v>
      </c>
      <c r="AE18" s="105">
        <v>13</v>
      </c>
      <c r="AF18" s="106">
        <v>14</v>
      </c>
      <c r="AG18" s="107">
        <v>15</v>
      </c>
      <c r="AH18" s="105">
        <v>16</v>
      </c>
      <c r="AI18" s="105">
        <v>17</v>
      </c>
      <c r="AJ18" s="105">
        <v>18</v>
      </c>
      <c r="AK18" s="105">
        <v>19</v>
      </c>
      <c r="AL18" s="105">
        <v>20</v>
      </c>
      <c r="AM18" s="106">
        <v>21</v>
      </c>
      <c r="AN18" s="104">
        <v>22</v>
      </c>
      <c r="AO18" s="105">
        <v>23</v>
      </c>
      <c r="AP18" s="105">
        <v>24</v>
      </c>
      <c r="AQ18" s="105">
        <v>25</v>
      </c>
      <c r="AR18" s="105">
        <v>26</v>
      </c>
      <c r="AS18" s="105">
        <v>27</v>
      </c>
      <c r="AT18" s="106">
        <v>28</v>
      </c>
      <c r="AU18" s="108" t="str">
        <f>IF($BB$3="暦月",IF(DAY(DATE($AC$2,$AG$2,29))=29,29,""),"")</f>
        <v/>
      </c>
      <c r="AV18" s="109" t="str">
        <f>IF($BB$3="暦月",IF(DAY(DATE($AC$2,$AG$2,30))=30,30,""),"")</f>
        <v/>
      </c>
      <c r="AW18" s="110" t="str">
        <f>IF($BB$3="暦月",IF(DAY(DATE($AC$2,$AG$2,31))=31,31,""),"")</f>
        <v/>
      </c>
      <c r="AX18" s="939"/>
      <c r="AY18" s="940"/>
      <c r="AZ18" s="945"/>
      <c r="BA18" s="946"/>
      <c r="BB18" s="827"/>
      <c r="BC18" s="828"/>
      <c r="BD18" s="828"/>
      <c r="BE18" s="828"/>
      <c r="BF18" s="829"/>
    </row>
    <row r="19" spans="2:58" ht="20.25" hidden="1" customHeight="1" x14ac:dyDescent="0.15">
      <c r="B19" s="968"/>
      <c r="C19" s="973"/>
      <c r="D19" s="974"/>
      <c r="E19" s="975"/>
      <c r="F19" s="242"/>
      <c r="G19" s="980"/>
      <c r="H19" s="983"/>
      <c r="I19" s="974"/>
      <c r="J19" s="974"/>
      <c r="K19" s="975"/>
      <c r="L19" s="983"/>
      <c r="M19" s="974"/>
      <c r="N19" s="974"/>
      <c r="O19" s="986"/>
      <c r="P19" s="991"/>
      <c r="Q19" s="992"/>
      <c r="R19" s="993"/>
      <c r="S19" s="104">
        <f>WEEKDAY(DATE($AC$2,$AG$2,1))</f>
        <v>6</v>
      </c>
      <c r="T19" s="105">
        <f>WEEKDAY(DATE($AC$2,$AG$2,2))</f>
        <v>7</v>
      </c>
      <c r="U19" s="105">
        <f>WEEKDAY(DATE($AC$2,$AG$2,3))</f>
        <v>1</v>
      </c>
      <c r="V19" s="105">
        <f>WEEKDAY(DATE($AC$2,$AG$2,4))</f>
        <v>2</v>
      </c>
      <c r="W19" s="105">
        <f>WEEKDAY(DATE($AC$2,$AG$2,5))</f>
        <v>3</v>
      </c>
      <c r="X19" s="105">
        <f>WEEKDAY(DATE($AC$2,$AG$2,6))</f>
        <v>4</v>
      </c>
      <c r="Y19" s="106">
        <f>WEEKDAY(DATE($AC$2,$AG$2,7))</f>
        <v>5</v>
      </c>
      <c r="Z19" s="104">
        <f>WEEKDAY(DATE($AC$2,$AG$2,8))</f>
        <v>6</v>
      </c>
      <c r="AA19" s="105">
        <f>WEEKDAY(DATE($AC$2,$AG$2,9))</f>
        <v>7</v>
      </c>
      <c r="AB19" s="105">
        <f>WEEKDAY(DATE($AC$2,$AG$2,10))</f>
        <v>1</v>
      </c>
      <c r="AC19" s="105">
        <f>WEEKDAY(DATE($AC$2,$AG$2,11))</f>
        <v>2</v>
      </c>
      <c r="AD19" s="105">
        <f>WEEKDAY(DATE($AC$2,$AG$2,12))</f>
        <v>3</v>
      </c>
      <c r="AE19" s="105">
        <f>WEEKDAY(DATE($AC$2,$AG$2,13))</f>
        <v>4</v>
      </c>
      <c r="AF19" s="106">
        <f>WEEKDAY(DATE($AC$2,$AG$2,14))</f>
        <v>5</v>
      </c>
      <c r="AG19" s="104">
        <f>WEEKDAY(DATE($AC$2,$AG$2,15))</f>
        <v>6</v>
      </c>
      <c r="AH19" s="105">
        <f>WEEKDAY(DATE($AC$2,$AG$2,16))</f>
        <v>7</v>
      </c>
      <c r="AI19" s="105">
        <f>WEEKDAY(DATE($AC$2,$AG$2,17))</f>
        <v>1</v>
      </c>
      <c r="AJ19" s="105">
        <f>WEEKDAY(DATE($AC$2,$AG$2,18))</f>
        <v>2</v>
      </c>
      <c r="AK19" s="105">
        <f>WEEKDAY(DATE($AC$2,$AG$2,19))</f>
        <v>3</v>
      </c>
      <c r="AL19" s="105">
        <f>WEEKDAY(DATE($AC$2,$AG$2,20))</f>
        <v>4</v>
      </c>
      <c r="AM19" s="106">
        <f>WEEKDAY(DATE($AC$2,$AG$2,21))</f>
        <v>5</v>
      </c>
      <c r="AN19" s="104">
        <f>WEEKDAY(DATE($AC$2,$AG$2,22))</f>
        <v>6</v>
      </c>
      <c r="AO19" s="105">
        <f>WEEKDAY(DATE($AC$2,$AG$2,23))</f>
        <v>7</v>
      </c>
      <c r="AP19" s="105">
        <f>WEEKDAY(DATE($AC$2,$AG$2,24))</f>
        <v>1</v>
      </c>
      <c r="AQ19" s="105">
        <f>WEEKDAY(DATE($AC$2,$AG$2,25))</f>
        <v>2</v>
      </c>
      <c r="AR19" s="105">
        <f>WEEKDAY(DATE($AC$2,$AG$2,26))</f>
        <v>3</v>
      </c>
      <c r="AS19" s="105">
        <f>WEEKDAY(DATE($AC$2,$AG$2,27))</f>
        <v>4</v>
      </c>
      <c r="AT19" s="106">
        <f>WEEKDAY(DATE($AC$2,$AG$2,28))</f>
        <v>5</v>
      </c>
      <c r="AU19" s="104">
        <f>IF(AU18=29,WEEKDAY(DATE($AC$2,$AG$2,29)),0)</f>
        <v>0</v>
      </c>
      <c r="AV19" s="105">
        <f>IF(AV18=30,WEEKDAY(DATE($AC$2,$AG$2,30)),0)</f>
        <v>0</v>
      </c>
      <c r="AW19" s="106">
        <f>IF(AW18=31,WEEKDAY(DATE($AC$2,$AG$2,31)),0)</f>
        <v>0</v>
      </c>
      <c r="AX19" s="939"/>
      <c r="AY19" s="940"/>
      <c r="AZ19" s="945"/>
      <c r="BA19" s="946"/>
      <c r="BB19" s="827"/>
      <c r="BC19" s="828"/>
      <c r="BD19" s="828"/>
      <c r="BE19" s="828"/>
      <c r="BF19" s="829"/>
    </row>
    <row r="20" spans="2:58" ht="22.5" customHeight="1" thickBot="1" x14ac:dyDescent="0.2">
      <c r="B20" s="969"/>
      <c r="C20" s="976"/>
      <c r="D20" s="977"/>
      <c r="E20" s="978"/>
      <c r="F20" s="243"/>
      <c r="G20" s="981"/>
      <c r="H20" s="984"/>
      <c r="I20" s="977"/>
      <c r="J20" s="977"/>
      <c r="K20" s="978"/>
      <c r="L20" s="984"/>
      <c r="M20" s="977"/>
      <c r="N20" s="977"/>
      <c r="O20" s="987"/>
      <c r="P20" s="994"/>
      <c r="Q20" s="995"/>
      <c r="R20" s="996"/>
      <c r="S20" s="111" t="str">
        <f>IF(S19=1,"日",IF(S19=2,"月",IF(S19=3,"火",IF(S19=4,"水",IF(S19=5,"木",IF(S19=6,"金","土"))))))</f>
        <v>金</v>
      </c>
      <c r="T20" s="112" t="str">
        <f t="shared" ref="T20:AT20" si="0">IF(T19=1,"日",IF(T19=2,"月",IF(T19=3,"火",IF(T19=4,"水",IF(T19=5,"木",IF(T19=6,"金","土"))))))</f>
        <v>土</v>
      </c>
      <c r="U20" s="112" t="str">
        <f t="shared" si="0"/>
        <v>日</v>
      </c>
      <c r="V20" s="112" t="str">
        <f t="shared" si="0"/>
        <v>月</v>
      </c>
      <c r="W20" s="112" t="str">
        <f t="shared" si="0"/>
        <v>火</v>
      </c>
      <c r="X20" s="112" t="str">
        <f t="shared" si="0"/>
        <v>水</v>
      </c>
      <c r="Y20" s="113" t="str">
        <f t="shared" si="0"/>
        <v>木</v>
      </c>
      <c r="Z20" s="111" t="str">
        <f>IF(Z19=1,"日",IF(Z19=2,"月",IF(Z19=3,"火",IF(Z19=4,"水",IF(Z19=5,"木",IF(Z19=6,"金","土"))))))</f>
        <v>金</v>
      </c>
      <c r="AA20" s="112" t="str">
        <f t="shared" si="0"/>
        <v>土</v>
      </c>
      <c r="AB20" s="112" t="str">
        <f t="shared" si="0"/>
        <v>日</v>
      </c>
      <c r="AC20" s="112" t="str">
        <f t="shared" si="0"/>
        <v>月</v>
      </c>
      <c r="AD20" s="112" t="str">
        <f t="shared" si="0"/>
        <v>火</v>
      </c>
      <c r="AE20" s="112" t="str">
        <f t="shared" si="0"/>
        <v>水</v>
      </c>
      <c r="AF20" s="113" t="str">
        <f t="shared" si="0"/>
        <v>木</v>
      </c>
      <c r="AG20" s="111" t="str">
        <f>IF(AG19=1,"日",IF(AG19=2,"月",IF(AG19=3,"火",IF(AG19=4,"水",IF(AG19=5,"木",IF(AG19=6,"金","土"))))))</f>
        <v>金</v>
      </c>
      <c r="AH20" s="112" t="str">
        <f t="shared" si="0"/>
        <v>土</v>
      </c>
      <c r="AI20" s="112" t="str">
        <f t="shared" si="0"/>
        <v>日</v>
      </c>
      <c r="AJ20" s="112" t="str">
        <f t="shared" si="0"/>
        <v>月</v>
      </c>
      <c r="AK20" s="112" t="str">
        <f t="shared" si="0"/>
        <v>火</v>
      </c>
      <c r="AL20" s="112" t="str">
        <f t="shared" si="0"/>
        <v>水</v>
      </c>
      <c r="AM20" s="113" t="str">
        <f t="shared" si="0"/>
        <v>木</v>
      </c>
      <c r="AN20" s="111" t="str">
        <f>IF(AN19=1,"日",IF(AN19=2,"月",IF(AN19=3,"火",IF(AN19=4,"水",IF(AN19=5,"木",IF(AN19=6,"金","土"))))))</f>
        <v>金</v>
      </c>
      <c r="AO20" s="112" t="str">
        <f t="shared" si="0"/>
        <v>土</v>
      </c>
      <c r="AP20" s="112" t="str">
        <f t="shared" si="0"/>
        <v>日</v>
      </c>
      <c r="AQ20" s="112" t="str">
        <f t="shared" si="0"/>
        <v>月</v>
      </c>
      <c r="AR20" s="112" t="str">
        <f t="shared" si="0"/>
        <v>火</v>
      </c>
      <c r="AS20" s="112" t="str">
        <f t="shared" si="0"/>
        <v>水</v>
      </c>
      <c r="AT20" s="113" t="str">
        <f t="shared" si="0"/>
        <v>木</v>
      </c>
      <c r="AU20" s="112" t="str">
        <f>IF(AU19=1,"日",IF(AU19=2,"月",IF(AU19=3,"火",IF(AU19=4,"水",IF(AU19=5,"木",IF(AU19=6,"金",IF(AU19=0,"","土")))))))</f>
        <v/>
      </c>
      <c r="AV20" s="112" t="str">
        <f>IF(AV19=1,"日",IF(AV19=2,"月",IF(AV19=3,"火",IF(AV19=4,"水",IF(AV19=5,"木",IF(AV19=6,"金",IF(AV19=0,"","土")))))))</f>
        <v/>
      </c>
      <c r="AW20" s="112" t="str">
        <f>IF(AW19=1,"日",IF(AW19=2,"月",IF(AW19=3,"火",IF(AW19=4,"水",IF(AW19=5,"木",IF(AW19=6,"金",IF(AW19=0,"","土")))))))</f>
        <v/>
      </c>
      <c r="AX20" s="941"/>
      <c r="AY20" s="942"/>
      <c r="AZ20" s="947"/>
      <c r="BA20" s="948"/>
      <c r="BB20" s="830"/>
      <c r="BC20" s="831"/>
      <c r="BD20" s="831"/>
      <c r="BE20" s="831"/>
      <c r="BF20" s="832"/>
    </row>
    <row r="21" spans="2:58" ht="20.25" customHeight="1" x14ac:dyDescent="0.15">
      <c r="B21" s="923">
        <v>1</v>
      </c>
      <c r="C21" s="924"/>
      <c r="D21" s="925"/>
      <c r="E21" s="926"/>
      <c r="F21" s="114"/>
      <c r="G21" s="927"/>
      <c r="H21" s="928"/>
      <c r="I21" s="929"/>
      <c r="J21" s="929"/>
      <c r="K21" s="930"/>
      <c r="L21" s="931"/>
      <c r="M21" s="932"/>
      <c r="N21" s="932"/>
      <c r="O21" s="933"/>
      <c r="P21" s="934" t="s">
        <v>200</v>
      </c>
      <c r="Q21" s="935"/>
      <c r="R21" s="936"/>
      <c r="S21" s="115"/>
      <c r="T21" s="116"/>
      <c r="U21" s="116"/>
      <c r="V21" s="116"/>
      <c r="W21" s="116"/>
      <c r="X21" s="116"/>
      <c r="Y21" s="117"/>
      <c r="Z21" s="115"/>
      <c r="AA21" s="116"/>
      <c r="AB21" s="116"/>
      <c r="AC21" s="116"/>
      <c r="AD21" s="116"/>
      <c r="AE21" s="116"/>
      <c r="AF21" s="117"/>
      <c r="AG21" s="115"/>
      <c r="AH21" s="116"/>
      <c r="AI21" s="116"/>
      <c r="AJ21" s="116"/>
      <c r="AK21" s="116"/>
      <c r="AL21" s="116"/>
      <c r="AM21" s="117"/>
      <c r="AN21" s="115"/>
      <c r="AO21" s="116"/>
      <c r="AP21" s="116"/>
      <c r="AQ21" s="116"/>
      <c r="AR21" s="116"/>
      <c r="AS21" s="116"/>
      <c r="AT21" s="117"/>
      <c r="AU21" s="115"/>
      <c r="AV21" s="116"/>
      <c r="AW21" s="116"/>
      <c r="AX21" s="955"/>
      <c r="AY21" s="956"/>
      <c r="AZ21" s="957"/>
      <c r="BA21" s="958"/>
      <c r="BB21" s="959"/>
      <c r="BC21" s="960"/>
      <c r="BD21" s="960"/>
      <c r="BE21" s="960"/>
      <c r="BF21" s="961"/>
    </row>
    <row r="22" spans="2:58" ht="20.25" customHeight="1" x14ac:dyDescent="0.15">
      <c r="B22" s="899"/>
      <c r="C22" s="904"/>
      <c r="D22" s="905"/>
      <c r="E22" s="906"/>
      <c r="F22" s="118"/>
      <c r="G22" s="842"/>
      <c r="H22" s="847"/>
      <c r="I22" s="845"/>
      <c r="J22" s="845"/>
      <c r="K22" s="846"/>
      <c r="L22" s="851"/>
      <c r="M22" s="852"/>
      <c r="N22" s="852"/>
      <c r="O22" s="853"/>
      <c r="P22" s="873" t="s">
        <v>201</v>
      </c>
      <c r="Q22" s="874"/>
      <c r="R22" s="875"/>
      <c r="S22" s="119" t="str">
        <f>IF(S21="","",VLOOKUP(S21,'参考様式１－２(シフト記号表)'!$C$6:$K$35,9,FALSE))</f>
        <v/>
      </c>
      <c r="T22" s="120" t="str">
        <f>IF(T21="","",VLOOKUP(T21,'参考様式１－２(シフト記号表)'!$C$6:$K$35,9,FALSE))</f>
        <v/>
      </c>
      <c r="U22" s="120" t="str">
        <f>IF(U21="","",VLOOKUP(U21,'参考様式１－２(シフト記号表)'!$C$6:$K$35,9,FALSE))</f>
        <v/>
      </c>
      <c r="V22" s="120" t="str">
        <f>IF(V21="","",VLOOKUP(V21,'参考様式１－２(シフト記号表)'!$C$6:$K$35,9,FALSE))</f>
        <v/>
      </c>
      <c r="W22" s="120" t="str">
        <f>IF(W21="","",VLOOKUP(W21,'参考様式１－２(シフト記号表)'!$C$6:$K$35,9,FALSE))</f>
        <v/>
      </c>
      <c r="X22" s="120" t="str">
        <f>IF(X21="","",VLOOKUP(X21,'参考様式１－２(シフト記号表)'!$C$6:$K$35,9,FALSE))</f>
        <v/>
      </c>
      <c r="Y22" s="121" t="str">
        <f>IF(Y21="","",VLOOKUP(Y21,'参考様式１－２(シフト記号表)'!$C$6:$K$35,9,FALSE))</f>
        <v/>
      </c>
      <c r="Z22" s="119" t="str">
        <f>IF(Z21="","",VLOOKUP(Z21,'参考様式１－２(シフト記号表)'!$C$6:$K$35,9,FALSE))</f>
        <v/>
      </c>
      <c r="AA22" s="120" t="str">
        <f>IF(AA21="","",VLOOKUP(AA21,'参考様式１－２(シフト記号表)'!$C$6:$K$35,9,FALSE))</f>
        <v/>
      </c>
      <c r="AB22" s="120" t="str">
        <f>IF(AB21="","",VLOOKUP(AB21,'参考様式１－２(シフト記号表)'!$C$6:$K$35,9,FALSE))</f>
        <v/>
      </c>
      <c r="AC22" s="120" t="str">
        <f>IF(AC21="","",VLOOKUP(AC21,'参考様式１－２(シフト記号表)'!$C$6:$K$35,9,FALSE))</f>
        <v/>
      </c>
      <c r="AD22" s="120" t="str">
        <f>IF(AD21="","",VLOOKUP(AD21,'参考様式１－２(シフト記号表)'!$C$6:$K$35,9,FALSE))</f>
        <v/>
      </c>
      <c r="AE22" s="120" t="str">
        <f>IF(AE21="","",VLOOKUP(AE21,'参考様式１－２(シフト記号表)'!$C$6:$K$35,9,FALSE))</f>
        <v/>
      </c>
      <c r="AF22" s="121" t="str">
        <f>IF(AF21="","",VLOOKUP(AF21,'参考様式１－２(シフト記号表)'!$C$6:$K$35,9,FALSE))</f>
        <v/>
      </c>
      <c r="AG22" s="119" t="str">
        <f>IF(AG21="","",VLOOKUP(AG21,'参考様式１－２(シフト記号表)'!$C$6:$K$35,9,FALSE))</f>
        <v/>
      </c>
      <c r="AH22" s="120" t="str">
        <f>IF(AH21="","",VLOOKUP(AH21,'参考様式１－２(シフト記号表)'!$C$6:$K$35,9,FALSE))</f>
        <v/>
      </c>
      <c r="AI22" s="120" t="str">
        <f>IF(AI21="","",VLOOKUP(AI21,'参考様式１－２(シフト記号表)'!$C$6:$K$35,9,FALSE))</f>
        <v/>
      </c>
      <c r="AJ22" s="120" t="str">
        <f>IF(AJ21="","",VLOOKUP(AJ21,'参考様式１－２(シフト記号表)'!$C$6:$K$35,9,FALSE))</f>
        <v/>
      </c>
      <c r="AK22" s="120" t="str">
        <f>IF(AK21="","",VLOOKUP(AK21,'参考様式１－２(シフト記号表)'!$C$6:$K$35,9,FALSE))</f>
        <v/>
      </c>
      <c r="AL22" s="120" t="str">
        <f>IF(AL21="","",VLOOKUP(AL21,'参考様式１－２(シフト記号表)'!$C$6:$K$35,9,FALSE))</f>
        <v/>
      </c>
      <c r="AM22" s="121" t="str">
        <f>IF(AM21="","",VLOOKUP(AM21,'参考様式１－２(シフト記号表)'!$C$6:$K$35,9,FALSE))</f>
        <v/>
      </c>
      <c r="AN22" s="119" t="str">
        <f>IF(AN21="","",VLOOKUP(AN21,'参考様式１－２(シフト記号表)'!$C$6:$K$35,9,FALSE))</f>
        <v/>
      </c>
      <c r="AO22" s="120" t="str">
        <f>IF(AO21="","",VLOOKUP(AO21,'参考様式１－２(シフト記号表)'!$C$6:$K$35,9,FALSE))</f>
        <v/>
      </c>
      <c r="AP22" s="120" t="str">
        <f>IF(AP21="","",VLOOKUP(AP21,'参考様式１－２(シフト記号表)'!$C$6:$K$35,9,FALSE))</f>
        <v/>
      </c>
      <c r="AQ22" s="120" t="str">
        <f>IF(AQ21="","",VLOOKUP(AQ21,'参考様式１－２(シフト記号表)'!$C$6:$K$35,9,FALSE))</f>
        <v/>
      </c>
      <c r="AR22" s="120" t="str">
        <f>IF(AR21="","",VLOOKUP(AR21,'参考様式１－２(シフト記号表)'!$C$6:$K$35,9,FALSE))</f>
        <v/>
      </c>
      <c r="AS22" s="120" t="str">
        <f>IF(AS21="","",VLOOKUP(AS21,'参考様式１－２(シフト記号表)'!$C$6:$K$35,9,FALSE))</f>
        <v/>
      </c>
      <c r="AT22" s="121" t="str">
        <f>IF(AT21="","",VLOOKUP(AT21,'参考様式１－２(シフト記号表)'!$C$6:$K$35,9,FALSE))</f>
        <v/>
      </c>
      <c r="AU22" s="119" t="str">
        <f>IF(AU21="","",VLOOKUP(AU21,'参考様式１－２(シフト記号表)'!$C$6:$K$35,9,FALSE))</f>
        <v/>
      </c>
      <c r="AV22" s="120" t="str">
        <f>IF(AV21="","",VLOOKUP(AV21,'参考様式１－２(シフト記号表)'!$C$6:$K$35,9,FALSE))</f>
        <v/>
      </c>
      <c r="AW22" s="120" t="str">
        <f>IF(AW21="","",VLOOKUP(AW21,'参考様式１－２(シフト記号表)'!$C$6:$K$35,9,FALSE))</f>
        <v/>
      </c>
      <c r="AX22" s="876">
        <f>IF($BB$3="４週",SUM(S22:AT22),IF($BB$3="暦月",SUM(S22:AW22),""))</f>
        <v>0</v>
      </c>
      <c r="AY22" s="877"/>
      <c r="AZ22" s="878">
        <f>IF($BB$3="４週",AX22/4,IF($BB$3="暦月",'参考様式１－２(勤務形態一覧表)'!AX22/('参考様式１－２(勤務形態一覧表)'!$BB$7/7),""))</f>
        <v>0</v>
      </c>
      <c r="BA22" s="879"/>
      <c r="BB22" s="890"/>
      <c r="BC22" s="891"/>
      <c r="BD22" s="891"/>
      <c r="BE22" s="891"/>
      <c r="BF22" s="892"/>
    </row>
    <row r="23" spans="2:58" ht="20.25" customHeight="1" x14ac:dyDescent="0.15">
      <c r="B23" s="899"/>
      <c r="C23" s="920"/>
      <c r="D23" s="921"/>
      <c r="E23" s="922"/>
      <c r="F23" s="122"/>
      <c r="G23" s="842"/>
      <c r="H23" s="847"/>
      <c r="I23" s="845"/>
      <c r="J23" s="845"/>
      <c r="K23" s="846"/>
      <c r="L23" s="851"/>
      <c r="M23" s="852"/>
      <c r="N23" s="852"/>
      <c r="O23" s="853"/>
      <c r="P23" s="896" t="s">
        <v>202</v>
      </c>
      <c r="Q23" s="897"/>
      <c r="R23" s="898"/>
      <c r="S23" s="123" t="str">
        <f>IF(S21="","",VLOOKUP(S21,'参考様式１－２(シフト記号表)'!$C$6:$U$35,19,FALSE))</f>
        <v/>
      </c>
      <c r="T23" s="124" t="str">
        <f>IF(T21="","",VLOOKUP(T21,'参考様式１－２(シフト記号表)'!$C$6:$U$35,19,FALSE))</f>
        <v/>
      </c>
      <c r="U23" s="124" t="str">
        <f>IF(U21="","",VLOOKUP(U21,'参考様式１－２(シフト記号表)'!$C$6:$U$35,19,FALSE))</f>
        <v/>
      </c>
      <c r="V23" s="124" t="str">
        <f>IF(V21="","",VLOOKUP(V21,'参考様式１－２(シフト記号表)'!$C$6:$U$35,19,FALSE))</f>
        <v/>
      </c>
      <c r="W23" s="124" t="str">
        <f>IF(W21="","",VLOOKUP(W21,'参考様式１－２(シフト記号表)'!$C$6:$U$35,19,FALSE))</f>
        <v/>
      </c>
      <c r="X23" s="124" t="str">
        <f>IF(X21="","",VLOOKUP(X21,'参考様式１－２(シフト記号表)'!$C$6:$U$35,19,FALSE))</f>
        <v/>
      </c>
      <c r="Y23" s="125" t="str">
        <f>IF(Y21="","",VLOOKUP(Y21,'参考様式１－２(シフト記号表)'!$C$6:$U$35,19,FALSE))</f>
        <v/>
      </c>
      <c r="Z23" s="123" t="str">
        <f>IF(Z21="","",VLOOKUP(Z21,'参考様式１－２(シフト記号表)'!$C$6:$U$35,19,FALSE))</f>
        <v/>
      </c>
      <c r="AA23" s="124" t="str">
        <f>IF(AA21="","",VLOOKUP(AA21,'参考様式１－２(シフト記号表)'!$C$6:$U$35,19,FALSE))</f>
        <v/>
      </c>
      <c r="AB23" s="124" t="str">
        <f>IF(AB21="","",VLOOKUP(AB21,'参考様式１－２(シフト記号表)'!$C$6:$U$35,19,FALSE))</f>
        <v/>
      </c>
      <c r="AC23" s="124" t="str">
        <f>IF(AC21="","",VLOOKUP(AC21,'参考様式１－２(シフト記号表)'!$C$6:$U$35,19,FALSE))</f>
        <v/>
      </c>
      <c r="AD23" s="124" t="str">
        <f>IF(AD21="","",VLOOKUP(AD21,'参考様式１－２(シフト記号表)'!$C$6:$U$35,19,FALSE))</f>
        <v/>
      </c>
      <c r="AE23" s="124" t="str">
        <f>IF(AE21="","",VLOOKUP(AE21,'参考様式１－２(シフト記号表)'!$C$6:$U$35,19,FALSE))</f>
        <v/>
      </c>
      <c r="AF23" s="125" t="str">
        <f>IF(AF21="","",VLOOKUP(AF21,'参考様式１－２(シフト記号表)'!$C$6:$U$35,19,FALSE))</f>
        <v/>
      </c>
      <c r="AG23" s="123" t="str">
        <f>IF(AG21="","",VLOOKUP(AG21,'参考様式１－２(シフト記号表)'!$C$6:$U$35,19,FALSE))</f>
        <v/>
      </c>
      <c r="AH23" s="124" t="str">
        <f>IF(AH21="","",VLOOKUP(AH21,'参考様式１－２(シフト記号表)'!$C$6:$U$35,19,FALSE))</f>
        <v/>
      </c>
      <c r="AI23" s="124" t="str">
        <f>IF(AI21="","",VLOOKUP(AI21,'参考様式１－２(シフト記号表)'!$C$6:$U$35,19,FALSE))</f>
        <v/>
      </c>
      <c r="AJ23" s="124" t="str">
        <f>IF(AJ21="","",VLOOKUP(AJ21,'参考様式１－２(シフト記号表)'!$C$6:$U$35,19,FALSE))</f>
        <v/>
      </c>
      <c r="AK23" s="124" t="str">
        <f>IF(AK21="","",VLOOKUP(AK21,'参考様式１－２(シフト記号表)'!$C$6:$U$35,19,FALSE))</f>
        <v/>
      </c>
      <c r="AL23" s="124" t="str">
        <f>IF(AL21="","",VLOOKUP(AL21,'参考様式１－２(シフト記号表)'!$C$6:$U$35,19,FALSE))</f>
        <v/>
      </c>
      <c r="AM23" s="125" t="str">
        <f>IF(AM21="","",VLOOKUP(AM21,'参考様式１－２(シフト記号表)'!$C$6:$U$35,19,FALSE))</f>
        <v/>
      </c>
      <c r="AN23" s="123" t="str">
        <f>IF(AN21="","",VLOOKUP(AN21,'参考様式１－２(シフト記号表)'!$C$6:$U$35,19,FALSE))</f>
        <v/>
      </c>
      <c r="AO23" s="124" t="str">
        <f>IF(AO21="","",VLOOKUP(AO21,'参考様式１－２(シフト記号表)'!$C$6:$U$35,19,FALSE))</f>
        <v/>
      </c>
      <c r="AP23" s="124" t="str">
        <f>IF(AP21="","",VLOOKUP(AP21,'参考様式１－２(シフト記号表)'!$C$6:$U$35,19,FALSE))</f>
        <v/>
      </c>
      <c r="AQ23" s="124" t="str">
        <f>IF(AQ21="","",VLOOKUP(AQ21,'参考様式１－２(シフト記号表)'!$C$6:$U$35,19,FALSE))</f>
        <v/>
      </c>
      <c r="AR23" s="124" t="str">
        <f>IF(AR21="","",VLOOKUP(AR21,'参考様式１－２(シフト記号表)'!$C$6:$U$35,19,FALSE))</f>
        <v/>
      </c>
      <c r="AS23" s="124" t="str">
        <f>IF(AS21="","",VLOOKUP(AS21,'参考様式１－２(シフト記号表)'!$C$6:$U$35,19,FALSE))</f>
        <v/>
      </c>
      <c r="AT23" s="125" t="str">
        <f>IF(AT21="","",VLOOKUP(AT21,'参考様式１－２(シフト記号表)'!$C$6:$U$35,19,FALSE))</f>
        <v/>
      </c>
      <c r="AU23" s="123" t="str">
        <f>IF(AU21="","",VLOOKUP(AU21,'参考様式１－２(シフト記号表)'!$C$6:$U$35,19,FALSE))</f>
        <v/>
      </c>
      <c r="AV23" s="124" t="str">
        <f>IF(AV21="","",VLOOKUP(AV21,'参考様式１－２(シフト記号表)'!$C$6:$U$35,19,FALSE))</f>
        <v/>
      </c>
      <c r="AW23" s="124" t="str">
        <f>IF(AW21="","",VLOOKUP(AW21,'参考様式１－２(シフト記号表)'!$C$6:$U$35,19,FALSE))</f>
        <v/>
      </c>
      <c r="AX23" s="883">
        <f>IF($BB$3="４週",SUM(S23:AT23),IF($BB$3="暦月",SUM(S23:AW23),""))</f>
        <v>0</v>
      </c>
      <c r="AY23" s="884"/>
      <c r="AZ23" s="885">
        <f>IF($BB$3="４週",AX23/4,IF($BB$3="暦月",'参考様式１－２(勤務形態一覧表)'!AX23/('参考様式１－２(勤務形態一覧表)'!$BB$7/7),""))</f>
        <v>0</v>
      </c>
      <c r="BA23" s="886"/>
      <c r="BB23" s="893"/>
      <c r="BC23" s="894"/>
      <c r="BD23" s="894"/>
      <c r="BE23" s="894"/>
      <c r="BF23" s="895"/>
    </row>
    <row r="24" spans="2:58" ht="20.25" customHeight="1" x14ac:dyDescent="0.15">
      <c r="B24" s="899">
        <f>B21+1</f>
        <v>2</v>
      </c>
      <c r="C24" s="901"/>
      <c r="D24" s="902"/>
      <c r="E24" s="903"/>
      <c r="F24" s="240"/>
      <c r="G24" s="841"/>
      <c r="H24" s="844"/>
      <c r="I24" s="845"/>
      <c r="J24" s="845"/>
      <c r="K24" s="846"/>
      <c r="L24" s="848"/>
      <c r="M24" s="849"/>
      <c r="N24" s="849"/>
      <c r="O24" s="850"/>
      <c r="P24" s="857" t="s">
        <v>200</v>
      </c>
      <c r="Q24" s="858"/>
      <c r="R24" s="859"/>
      <c r="S24" s="115"/>
      <c r="T24" s="116"/>
      <c r="U24" s="116"/>
      <c r="V24" s="116"/>
      <c r="W24" s="116"/>
      <c r="X24" s="116"/>
      <c r="Y24" s="117"/>
      <c r="Z24" s="115"/>
      <c r="AA24" s="116"/>
      <c r="AB24" s="116"/>
      <c r="AC24" s="116"/>
      <c r="AD24" s="116"/>
      <c r="AE24" s="116"/>
      <c r="AF24" s="117"/>
      <c r="AG24" s="115"/>
      <c r="AH24" s="116"/>
      <c r="AI24" s="116"/>
      <c r="AJ24" s="116"/>
      <c r="AK24" s="116"/>
      <c r="AL24" s="116"/>
      <c r="AM24" s="117"/>
      <c r="AN24" s="115"/>
      <c r="AO24" s="116"/>
      <c r="AP24" s="116"/>
      <c r="AQ24" s="116"/>
      <c r="AR24" s="116"/>
      <c r="AS24" s="116"/>
      <c r="AT24" s="117"/>
      <c r="AU24" s="115"/>
      <c r="AV24" s="116"/>
      <c r="AW24" s="116"/>
      <c r="AX24" s="860"/>
      <c r="AY24" s="861"/>
      <c r="AZ24" s="862"/>
      <c r="BA24" s="863"/>
      <c r="BB24" s="887"/>
      <c r="BC24" s="888"/>
      <c r="BD24" s="888"/>
      <c r="BE24" s="888"/>
      <c r="BF24" s="889"/>
    </row>
    <row r="25" spans="2:58" ht="20.25" customHeight="1" x14ac:dyDescent="0.15">
      <c r="B25" s="899"/>
      <c r="C25" s="904"/>
      <c r="D25" s="905"/>
      <c r="E25" s="906"/>
      <c r="F25" s="118"/>
      <c r="G25" s="842"/>
      <c r="H25" s="847"/>
      <c r="I25" s="845"/>
      <c r="J25" s="845"/>
      <c r="K25" s="846"/>
      <c r="L25" s="851"/>
      <c r="M25" s="852"/>
      <c r="N25" s="852"/>
      <c r="O25" s="853"/>
      <c r="P25" s="873" t="s">
        <v>201</v>
      </c>
      <c r="Q25" s="874"/>
      <c r="R25" s="875"/>
      <c r="S25" s="119" t="str">
        <f>IF(S24="","",VLOOKUP(S24,'参考様式１－２(シフト記号表)'!$C$6:$K$35,9,FALSE))</f>
        <v/>
      </c>
      <c r="T25" s="120" t="str">
        <f>IF(T24="","",VLOOKUP(T24,'参考様式１－２(シフト記号表)'!$C$6:$K$35,9,FALSE))</f>
        <v/>
      </c>
      <c r="U25" s="120" t="str">
        <f>IF(U24="","",VLOOKUP(U24,'参考様式１－２(シフト記号表)'!$C$6:$K$35,9,FALSE))</f>
        <v/>
      </c>
      <c r="V25" s="120" t="str">
        <f>IF(V24="","",VLOOKUP(V24,'参考様式１－２(シフト記号表)'!$C$6:$K$35,9,FALSE))</f>
        <v/>
      </c>
      <c r="W25" s="120" t="str">
        <f>IF(W24="","",VLOOKUP(W24,'参考様式１－２(シフト記号表)'!$C$6:$K$35,9,FALSE))</f>
        <v/>
      </c>
      <c r="X25" s="120" t="str">
        <f>IF(X24="","",VLOOKUP(X24,'参考様式１－２(シフト記号表)'!$C$6:$K$35,9,FALSE))</f>
        <v/>
      </c>
      <c r="Y25" s="121" t="str">
        <f>IF(Y24="","",VLOOKUP(Y24,'参考様式１－２(シフト記号表)'!$C$6:$K$35,9,FALSE))</f>
        <v/>
      </c>
      <c r="Z25" s="119" t="str">
        <f>IF(Z24="","",VLOOKUP(Z24,'参考様式１－２(シフト記号表)'!$C$6:$K$35,9,FALSE))</f>
        <v/>
      </c>
      <c r="AA25" s="120" t="str">
        <f>IF(AA24="","",VLOOKUP(AA24,'参考様式１－２(シフト記号表)'!$C$6:$K$35,9,FALSE))</f>
        <v/>
      </c>
      <c r="AB25" s="120" t="str">
        <f>IF(AB24="","",VLOOKUP(AB24,'参考様式１－２(シフト記号表)'!$C$6:$K$35,9,FALSE))</f>
        <v/>
      </c>
      <c r="AC25" s="120" t="str">
        <f>IF(AC24="","",VLOOKUP(AC24,'参考様式１－２(シフト記号表)'!$C$6:$K$35,9,FALSE))</f>
        <v/>
      </c>
      <c r="AD25" s="120" t="str">
        <f>IF(AD24="","",VLOOKUP(AD24,'参考様式１－２(シフト記号表)'!$C$6:$K$35,9,FALSE))</f>
        <v/>
      </c>
      <c r="AE25" s="120" t="str">
        <f>IF(AE24="","",VLOOKUP(AE24,'参考様式１－２(シフト記号表)'!$C$6:$K$35,9,FALSE))</f>
        <v/>
      </c>
      <c r="AF25" s="121" t="str">
        <f>IF(AF24="","",VLOOKUP(AF24,'参考様式１－２(シフト記号表)'!$C$6:$K$35,9,FALSE))</f>
        <v/>
      </c>
      <c r="AG25" s="119" t="str">
        <f>IF(AG24="","",VLOOKUP(AG24,'参考様式１－２(シフト記号表)'!$C$6:$K$35,9,FALSE))</f>
        <v/>
      </c>
      <c r="AH25" s="120" t="str">
        <f>IF(AH24="","",VLOOKUP(AH24,'参考様式１－２(シフト記号表)'!$C$6:$K$35,9,FALSE))</f>
        <v/>
      </c>
      <c r="AI25" s="120" t="str">
        <f>IF(AI24="","",VLOOKUP(AI24,'参考様式１－２(シフト記号表)'!$C$6:$K$35,9,FALSE))</f>
        <v/>
      </c>
      <c r="AJ25" s="120" t="str">
        <f>IF(AJ24="","",VLOOKUP(AJ24,'参考様式１－２(シフト記号表)'!$C$6:$K$35,9,FALSE))</f>
        <v/>
      </c>
      <c r="AK25" s="120" t="str">
        <f>IF(AK24="","",VLOOKUP(AK24,'参考様式１－２(シフト記号表)'!$C$6:$K$35,9,FALSE))</f>
        <v/>
      </c>
      <c r="AL25" s="120" t="str">
        <f>IF(AL24="","",VLOOKUP(AL24,'参考様式１－２(シフト記号表)'!$C$6:$K$35,9,FALSE))</f>
        <v/>
      </c>
      <c r="AM25" s="121" t="str">
        <f>IF(AM24="","",VLOOKUP(AM24,'参考様式１－２(シフト記号表)'!$C$6:$K$35,9,FALSE))</f>
        <v/>
      </c>
      <c r="AN25" s="119" t="str">
        <f>IF(AN24="","",VLOOKUP(AN24,'参考様式１－２(シフト記号表)'!$C$6:$K$35,9,FALSE))</f>
        <v/>
      </c>
      <c r="AO25" s="120" t="str">
        <f>IF(AO24="","",VLOOKUP(AO24,'参考様式１－２(シフト記号表)'!$C$6:$K$35,9,FALSE))</f>
        <v/>
      </c>
      <c r="AP25" s="120" t="str">
        <f>IF(AP24="","",VLOOKUP(AP24,'参考様式１－２(シフト記号表)'!$C$6:$K$35,9,FALSE))</f>
        <v/>
      </c>
      <c r="AQ25" s="120" t="str">
        <f>IF(AQ24="","",VLOOKUP(AQ24,'参考様式１－２(シフト記号表)'!$C$6:$K$35,9,FALSE))</f>
        <v/>
      </c>
      <c r="AR25" s="120" t="str">
        <f>IF(AR24="","",VLOOKUP(AR24,'参考様式１－２(シフト記号表)'!$C$6:$K$35,9,FALSE))</f>
        <v/>
      </c>
      <c r="AS25" s="120" t="str">
        <f>IF(AS24="","",VLOOKUP(AS24,'参考様式１－２(シフト記号表)'!$C$6:$K$35,9,FALSE))</f>
        <v/>
      </c>
      <c r="AT25" s="121" t="str">
        <f>IF(AT24="","",VLOOKUP(AT24,'参考様式１－２(シフト記号表)'!$C$6:$K$35,9,FALSE))</f>
        <v/>
      </c>
      <c r="AU25" s="119" t="str">
        <f>IF(AU24="","",VLOOKUP(AU24,'参考様式１－２(シフト記号表)'!$C$6:$K$35,9,FALSE))</f>
        <v/>
      </c>
      <c r="AV25" s="120" t="str">
        <f>IF(AV24="","",VLOOKUP(AV24,'参考様式１－２(シフト記号表)'!$C$6:$K$35,9,FALSE))</f>
        <v/>
      </c>
      <c r="AW25" s="120" t="str">
        <f>IF(AW24="","",VLOOKUP(AW24,'参考様式１－２(シフト記号表)'!$C$6:$K$35,9,FALSE))</f>
        <v/>
      </c>
      <c r="AX25" s="876">
        <f>IF($BB$3="４週",SUM(S25:AT25),IF($BB$3="暦月",SUM(S25:AW25),""))</f>
        <v>0</v>
      </c>
      <c r="AY25" s="877"/>
      <c r="AZ25" s="878">
        <f>IF($BB$3="４週",AX25/4,IF($BB$3="暦月",'参考様式１－２(勤務形態一覧表)'!AX25/('参考様式１－２(勤務形態一覧表)'!$BB$7/7),""))</f>
        <v>0</v>
      </c>
      <c r="BA25" s="879"/>
      <c r="BB25" s="890"/>
      <c r="BC25" s="891"/>
      <c r="BD25" s="891"/>
      <c r="BE25" s="891"/>
      <c r="BF25" s="892"/>
    </row>
    <row r="26" spans="2:58" ht="20.25" customHeight="1" x14ac:dyDescent="0.15">
      <c r="B26" s="899"/>
      <c r="C26" s="920"/>
      <c r="D26" s="921"/>
      <c r="E26" s="922"/>
      <c r="F26" s="118">
        <f>C24</f>
        <v>0</v>
      </c>
      <c r="G26" s="843"/>
      <c r="H26" s="847"/>
      <c r="I26" s="845"/>
      <c r="J26" s="845"/>
      <c r="K26" s="846"/>
      <c r="L26" s="854"/>
      <c r="M26" s="855"/>
      <c r="N26" s="855"/>
      <c r="O26" s="856"/>
      <c r="P26" s="896" t="s">
        <v>202</v>
      </c>
      <c r="Q26" s="897"/>
      <c r="R26" s="898"/>
      <c r="S26" s="123" t="str">
        <f>IF(S24="","",VLOOKUP(S24,'参考様式１－２(シフト記号表)'!$C$6:$U$35,19,FALSE))</f>
        <v/>
      </c>
      <c r="T26" s="124" t="str">
        <f>IF(T24="","",VLOOKUP(T24,'参考様式１－２(シフト記号表)'!$C$6:$U$35,19,FALSE))</f>
        <v/>
      </c>
      <c r="U26" s="124" t="str">
        <f>IF(U24="","",VLOOKUP(U24,'参考様式１－２(シフト記号表)'!$C$6:$U$35,19,FALSE))</f>
        <v/>
      </c>
      <c r="V26" s="124" t="str">
        <f>IF(V24="","",VLOOKUP(V24,'参考様式１－２(シフト記号表)'!$C$6:$U$35,19,FALSE))</f>
        <v/>
      </c>
      <c r="W26" s="124" t="str">
        <f>IF(W24="","",VLOOKUP(W24,'参考様式１－２(シフト記号表)'!$C$6:$U$35,19,FALSE))</f>
        <v/>
      </c>
      <c r="X26" s="124" t="str">
        <f>IF(X24="","",VLOOKUP(X24,'参考様式１－２(シフト記号表)'!$C$6:$U$35,19,FALSE))</f>
        <v/>
      </c>
      <c r="Y26" s="125" t="str">
        <f>IF(Y24="","",VLOOKUP(Y24,'参考様式１－２(シフト記号表)'!$C$6:$U$35,19,FALSE))</f>
        <v/>
      </c>
      <c r="Z26" s="123" t="str">
        <f>IF(Z24="","",VLOOKUP(Z24,'参考様式１－２(シフト記号表)'!$C$6:$U$35,19,FALSE))</f>
        <v/>
      </c>
      <c r="AA26" s="124" t="str">
        <f>IF(AA24="","",VLOOKUP(AA24,'参考様式１－２(シフト記号表)'!$C$6:$U$35,19,FALSE))</f>
        <v/>
      </c>
      <c r="AB26" s="124" t="str">
        <f>IF(AB24="","",VLOOKUP(AB24,'参考様式１－２(シフト記号表)'!$C$6:$U$35,19,FALSE))</f>
        <v/>
      </c>
      <c r="AC26" s="124" t="str">
        <f>IF(AC24="","",VLOOKUP(AC24,'参考様式１－２(シフト記号表)'!$C$6:$U$35,19,FALSE))</f>
        <v/>
      </c>
      <c r="AD26" s="124" t="str">
        <f>IF(AD24="","",VLOOKUP(AD24,'参考様式１－２(シフト記号表)'!$C$6:$U$35,19,FALSE))</f>
        <v/>
      </c>
      <c r="AE26" s="124" t="str">
        <f>IF(AE24="","",VLOOKUP(AE24,'参考様式１－２(シフト記号表)'!$C$6:$U$35,19,FALSE))</f>
        <v/>
      </c>
      <c r="AF26" s="125" t="str">
        <f>IF(AF24="","",VLOOKUP(AF24,'参考様式１－２(シフト記号表)'!$C$6:$U$35,19,FALSE))</f>
        <v/>
      </c>
      <c r="AG26" s="123" t="str">
        <f>IF(AG24="","",VLOOKUP(AG24,'参考様式１－２(シフト記号表)'!$C$6:$U$35,19,FALSE))</f>
        <v/>
      </c>
      <c r="AH26" s="124" t="str">
        <f>IF(AH24="","",VLOOKUP(AH24,'参考様式１－２(シフト記号表)'!$C$6:$U$35,19,FALSE))</f>
        <v/>
      </c>
      <c r="AI26" s="124" t="str">
        <f>IF(AI24="","",VLOOKUP(AI24,'参考様式１－２(シフト記号表)'!$C$6:$U$35,19,FALSE))</f>
        <v/>
      </c>
      <c r="AJ26" s="124" t="str">
        <f>IF(AJ24="","",VLOOKUP(AJ24,'参考様式１－２(シフト記号表)'!$C$6:$U$35,19,FALSE))</f>
        <v/>
      </c>
      <c r="AK26" s="124" t="str">
        <f>IF(AK24="","",VLOOKUP(AK24,'参考様式１－２(シフト記号表)'!$C$6:$U$35,19,FALSE))</f>
        <v/>
      </c>
      <c r="AL26" s="124" t="str">
        <f>IF(AL24="","",VLOOKUP(AL24,'参考様式１－２(シフト記号表)'!$C$6:$U$35,19,FALSE))</f>
        <v/>
      </c>
      <c r="AM26" s="125" t="str">
        <f>IF(AM24="","",VLOOKUP(AM24,'参考様式１－２(シフト記号表)'!$C$6:$U$35,19,FALSE))</f>
        <v/>
      </c>
      <c r="AN26" s="123" t="str">
        <f>IF(AN24="","",VLOOKUP(AN24,'参考様式１－２(シフト記号表)'!$C$6:$U$35,19,FALSE))</f>
        <v/>
      </c>
      <c r="AO26" s="124" t="str">
        <f>IF(AO24="","",VLOOKUP(AO24,'参考様式１－２(シフト記号表)'!$C$6:$U$35,19,FALSE))</f>
        <v/>
      </c>
      <c r="AP26" s="124" t="str">
        <f>IF(AP24="","",VLOOKUP(AP24,'参考様式１－２(シフト記号表)'!$C$6:$U$35,19,FALSE))</f>
        <v/>
      </c>
      <c r="AQ26" s="124" t="str">
        <f>IF(AQ24="","",VLOOKUP(AQ24,'参考様式１－２(シフト記号表)'!$C$6:$U$35,19,FALSE))</f>
        <v/>
      </c>
      <c r="AR26" s="124" t="str">
        <f>IF(AR24="","",VLOOKUP(AR24,'参考様式１－２(シフト記号表)'!$C$6:$U$35,19,FALSE))</f>
        <v/>
      </c>
      <c r="AS26" s="124" t="str">
        <f>IF(AS24="","",VLOOKUP(AS24,'参考様式１－２(シフト記号表)'!$C$6:$U$35,19,FALSE))</f>
        <v/>
      </c>
      <c r="AT26" s="125" t="str">
        <f>IF(AT24="","",VLOOKUP(AT24,'参考様式１－２(シフト記号表)'!$C$6:$U$35,19,FALSE))</f>
        <v/>
      </c>
      <c r="AU26" s="123" t="str">
        <f>IF(AU24="","",VLOOKUP(AU24,'参考様式１－２(シフト記号表)'!$C$6:$U$35,19,FALSE))</f>
        <v/>
      </c>
      <c r="AV26" s="124" t="str">
        <f>IF(AV24="","",VLOOKUP(AV24,'参考様式１－２(シフト記号表)'!$C$6:$U$35,19,FALSE))</f>
        <v/>
      </c>
      <c r="AW26" s="124" t="str">
        <f>IF(AW24="","",VLOOKUP(AW24,'参考様式１－２(シフト記号表)'!$C$6:$U$35,19,FALSE))</f>
        <v/>
      </c>
      <c r="AX26" s="883">
        <f>IF($BB$3="４週",SUM(S26:AT26),IF($BB$3="暦月",SUM(S26:AW26),""))</f>
        <v>0</v>
      </c>
      <c r="AY26" s="884"/>
      <c r="AZ26" s="885">
        <f>IF($BB$3="４週",AX26/4,IF($BB$3="暦月",'参考様式１－２(勤務形態一覧表)'!AX26/('参考様式１－２(勤務形態一覧表)'!$BB$7/7),""))</f>
        <v>0</v>
      </c>
      <c r="BA26" s="886"/>
      <c r="BB26" s="893"/>
      <c r="BC26" s="894"/>
      <c r="BD26" s="894"/>
      <c r="BE26" s="894"/>
      <c r="BF26" s="895"/>
    </row>
    <row r="27" spans="2:58" ht="20.25" customHeight="1" x14ac:dyDescent="0.15">
      <c r="B27" s="899">
        <f>B24+1</f>
        <v>3</v>
      </c>
      <c r="C27" s="901"/>
      <c r="D27" s="902"/>
      <c r="E27" s="903"/>
      <c r="F27" s="240"/>
      <c r="G27" s="841"/>
      <c r="H27" s="844"/>
      <c r="I27" s="845"/>
      <c r="J27" s="845"/>
      <c r="K27" s="846"/>
      <c r="L27" s="848"/>
      <c r="M27" s="849"/>
      <c r="N27" s="849"/>
      <c r="O27" s="850"/>
      <c r="P27" s="857" t="s">
        <v>200</v>
      </c>
      <c r="Q27" s="858"/>
      <c r="R27" s="859"/>
      <c r="S27" s="115"/>
      <c r="T27" s="116"/>
      <c r="U27" s="116"/>
      <c r="V27" s="116"/>
      <c r="W27" s="116"/>
      <c r="X27" s="116"/>
      <c r="Y27" s="117"/>
      <c r="Z27" s="115"/>
      <c r="AA27" s="116"/>
      <c r="AB27" s="116"/>
      <c r="AC27" s="116"/>
      <c r="AD27" s="116"/>
      <c r="AE27" s="116"/>
      <c r="AF27" s="117"/>
      <c r="AG27" s="115"/>
      <c r="AH27" s="116"/>
      <c r="AI27" s="116"/>
      <c r="AJ27" s="116"/>
      <c r="AK27" s="116"/>
      <c r="AL27" s="116"/>
      <c r="AM27" s="117"/>
      <c r="AN27" s="115"/>
      <c r="AO27" s="116"/>
      <c r="AP27" s="116"/>
      <c r="AQ27" s="116"/>
      <c r="AR27" s="116"/>
      <c r="AS27" s="116"/>
      <c r="AT27" s="117"/>
      <c r="AU27" s="115"/>
      <c r="AV27" s="116"/>
      <c r="AW27" s="116"/>
      <c r="AX27" s="860"/>
      <c r="AY27" s="861"/>
      <c r="AZ27" s="862"/>
      <c r="BA27" s="863"/>
      <c r="BB27" s="887"/>
      <c r="BC27" s="888"/>
      <c r="BD27" s="888"/>
      <c r="BE27" s="888"/>
      <c r="BF27" s="889"/>
    </row>
    <row r="28" spans="2:58" ht="20.25" customHeight="1" x14ac:dyDescent="0.15">
      <c r="B28" s="899"/>
      <c r="C28" s="904"/>
      <c r="D28" s="905"/>
      <c r="E28" s="906"/>
      <c r="F28" s="118"/>
      <c r="G28" s="842"/>
      <c r="H28" s="847"/>
      <c r="I28" s="845"/>
      <c r="J28" s="845"/>
      <c r="K28" s="846"/>
      <c r="L28" s="851"/>
      <c r="M28" s="852"/>
      <c r="N28" s="852"/>
      <c r="O28" s="853"/>
      <c r="P28" s="873" t="s">
        <v>201</v>
      </c>
      <c r="Q28" s="874"/>
      <c r="R28" s="875"/>
      <c r="S28" s="119" t="str">
        <f>IF(S27="","",VLOOKUP(S27,'参考様式１－２(シフト記号表)'!$C$6:$K$35,9,FALSE))</f>
        <v/>
      </c>
      <c r="T28" s="120" t="str">
        <f>IF(T27="","",VLOOKUP(T27,'参考様式１－２(シフト記号表)'!$C$6:$K$35,9,FALSE))</f>
        <v/>
      </c>
      <c r="U28" s="120" t="str">
        <f>IF(U27="","",VLOOKUP(U27,'参考様式１－２(シフト記号表)'!$C$6:$K$35,9,FALSE))</f>
        <v/>
      </c>
      <c r="V28" s="120" t="str">
        <f>IF(V27="","",VLOOKUP(V27,'参考様式１－２(シフト記号表)'!$C$6:$K$35,9,FALSE))</f>
        <v/>
      </c>
      <c r="W28" s="120" t="str">
        <f>IF(W27="","",VLOOKUP(W27,'参考様式１－２(シフト記号表)'!$C$6:$K$35,9,FALSE))</f>
        <v/>
      </c>
      <c r="X28" s="120" t="str">
        <f>IF(X27="","",VLOOKUP(X27,'参考様式１－２(シフト記号表)'!$C$6:$K$35,9,FALSE))</f>
        <v/>
      </c>
      <c r="Y28" s="121" t="str">
        <f>IF(Y27="","",VLOOKUP(Y27,'参考様式１－２(シフト記号表)'!$C$6:$K$35,9,FALSE))</f>
        <v/>
      </c>
      <c r="Z28" s="119" t="str">
        <f>IF(Z27="","",VLOOKUP(Z27,'参考様式１－２(シフト記号表)'!$C$6:$K$35,9,FALSE))</f>
        <v/>
      </c>
      <c r="AA28" s="120" t="str">
        <f>IF(AA27="","",VLOOKUP(AA27,'参考様式１－２(シフト記号表)'!$C$6:$K$35,9,FALSE))</f>
        <v/>
      </c>
      <c r="AB28" s="120" t="str">
        <f>IF(AB27="","",VLOOKUP(AB27,'参考様式１－２(シフト記号表)'!$C$6:$K$35,9,FALSE))</f>
        <v/>
      </c>
      <c r="AC28" s="120" t="str">
        <f>IF(AC27="","",VLOOKUP(AC27,'参考様式１－２(シフト記号表)'!$C$6:$K$35,9,FALSE))</f>
        <v/>
      </c>
      <c r="AD28" s="120" t="str">
        <f>IF(AD27="","",VLOOKUP(AD27,'参考様式１－２(シフト記号表)'!$C$6:$K$35,9,FALSE))</f>
        <v/>
      </c>
      <c r="AE28" s="120" t="str">
        <f>IF(AE27="","",VLOOKUP(AE27,'参考様式１－２(シフト記号表)'!$C$6:$K$35,9,FALSE))</f>
        <v/>
      </c>
      <c r="AF28" s="121" t="str">
        <f>IF(AF27="","",VLOOKUP(AF27,'参考様式１－２(シフト記号表)'!$C$6:$K$35,9,FALSE))</f>
        <v/>
      </c>
      <c r="AG28" s="119" t="str">
        <f>IF(AG27="","",VLOOKUP(AG27,'参考様式１－２(シフト記号表)'!$C$6:$K$35,9,FALSE))</f>
        <v/>
      </c>
      <c r="AH28" s="120" t="str">
        <f>IF(AH27="","",VLOOKUP(AH27,'参考様式１－２(シフト記号表)'!$C$6:$K$35,9,FALSE))</f>
        <v/>
      </c>
      <c r="AI28" s="120" t="str">
        <f>IF(AI27="","",VLOOKUP(AI27,'参考様式１－２(シフト記号表)'!$C$6:$K$35,9,FALSE))</f>
        <v/>
      </c>
      <c r="AJ28" s="120" t="str">
        <f>IF(AJ27="","",VLOOKUP(AJ27,'参考様式１－２(シフト記号表)'!$C$6:$K$35,9,FALSE))</f>
        <v/>
      </c>
      <c r="AK28" s="120" t="str">
        <f>IF(AK27="","",VLOOKUP(AK27,'参考様式１－２(シフト記号表)'!$C$6:$K$35,9,FALSE))</f>
        <v/>
      </c>
      <c r="AL28" s="120" t="str">
        <f>IF(AL27="","",VLOOKUP(AL27,'参考様式１－２(シフト記号表)'!$C$6:$K$35,9,FALSE))</f>
        <v/>
      </c>
      <c r="AM28" s="121" t="str">
        <f>IF(AM27="","",VLOOKUP(AM27,'参考様式１－２(シフト記号表)'!$C$6:$K$35,9,FALSE))</f>
        <v/>
      </c>
      <c r="AN28" s="119" t="str">
        <f>IF(AN27="","",VLOOKUP(AN27,'参考様式１－２(シフト記号表)'!$C$6:$K$35,9,FALSE))</f>
        <v/>
      </c>
      <c r="AO28" s="120" t="str">
        <f>IF(AO27="","",VLOOKUP(AO27,'参考様式１－２(シフト記号表)'!$C$6:$K$35,9,FALSE))</f>
        <v/>
      </c>
      <c r="AP28" s="120" t="str">
        <f>IF(AP27="","",VLOOKUP(AP27,'参考様式１－２(シフト記号表)'!$C$6:$K$35,9,FALSE))</f>
        <v/>
      </c>
      <c r="AQ28" s="120" t="str">
        <f>IF(AQ27="","",VLOOKUP(AQ27,'参考様式１－２(シフト記号表)'!$C$6:$K$35,9,FALSE))</f>
        <v/>
      </c>
      <c r="AR28" s="120" t="str">
        <f>IF(AR27="","",VLOOKUP(AR27,'参考様式１－２(シフト記号表)'!$C$6:$K$35,9,FALSE))</f>
        <v/>
      </c>
      <c r="AS28" s="120" t="str">
        <f>IF(AS27="","",VLOOKUP(AS27,'参考様式１－２(シフト記号表)'!$C$6:$K$35,9,FALSE))</f>
        <v/>
      </c>
      <c r="AT28" s="121" t="str">
        <f>IF(AT27="","",VLOOKUP(AT27,'参考様式１－２(シフト記号表)'!$C$6:$K$35,9,FALSE))</f>
        <v/>
      </c>
      <c r="AU28" s="119" t="str">
        <f>IF(AU27="","",VLOOKUP(AU27,'参考様式１－２(シフト記号表)'!$C$6:$K$35,9,FALSE))</f>
        <v/>
      </c>
      <c r="AV28" s="120" t="str">
        <f>IF(AV27="","",VLOOKUP(AV27,'参考様式１－２(シフト記号表)'!$C$6:$K$35,9,FALSE))</f>
        <v/>
      </c>
      <c r="AW28" s="120" t="str">
        <f>IF(AW27="","",VLOOKUP(AW27,'参考様式１－２(シフト記号表)'!$C$6:$K$35,9,FALSE))</f>
        <v/>
      </c>
      <c r="AX28" s="876">
        <f>IF($BB$3="４週",SUM(S28:AT28),IF($BB$3="暦月",SUM(S28:AW28),""))</f>
        <v>0</v>
      </c>
      <c r="AY28" s="877"/>
      <c r="AZ28" s="878">
        <f>IF($BB$3="４週",AX28/4,IF($BB$3="暦月",'参考様式１－２(勤務形態一覧表)'!AX28/('参考様式１－２(勤務形態一覧表)'!$BB$7/7),""))</f>
        <v>0</v>
      </c>
      <c r="BA28" s="879"/>
      <c r="BB28" s="890"/>
      <c r="BC28" s="891"/>
      <c r="BD28" s="891"/>
      <c r="BE28" s="891"/>
      <c r="BF28" s="892"/>
    </row>
    <row r="29" spans="2:58" ht="20.25" customHeight="1" x14ac:dyDescent="0.15">
      <c r="B29" s="899"/>
      <c r="C29" s="920"/>
      <c r="D29" s="921"/>
      <c r="E29" s="922"/>
      <c r="F29" s="118">
        <f>C27</f>
        <v>0</v>
      </c>
      <c r="G29" s="843"/>
      <c r="H29" s="847"/>
      <c r="I29" s="845"/>
      <c r="J29" s="845"/>
      <c r="K29" s="846"/>
      <c r="L29" s="854"/>
      <c r="M29" s="855"/>
      <c r="N29" s="855"/>
      <c r="O29" s="856"/>
      <c r="P29" s="896" t="s">
        <v>202</v>
      </c>
      <c r="Q29" s="897"/>
      <c r="R29" s="898"/>
      <c r="S29" s="123" t="str">
        <f>IF(S27="","",VLOOKUP(S27,'参考様式１－２(シフト記号表)'!$C$6:$U$35,19,FALSE))</f>
        <v/>
      </c>
      <c r="T29" s="124" t="str">
        <f>IF(T27="","",VLOOKUP(T27,'参考様式１－２(シフト記号表)'!$C$6:$U$35,19,FALSE))</f>
        <v/>
      </c>
      <c r="U29" s="124" t="str">
        <f>IF(U27="","",VLOOKUP(U27,'参考様式１－２(シフト記号表)'!$C$6:$U$35,19,FALSE))</f>
        <v/>
      </c>
      <c r="V29" s="124" t="str">
        <f>IF(V27="","",VLOOKUP(V27,'参考様式１－２(シフト記号表)'!$C$6:$U$35,19,FALSE))</f>
        <v/>
      </c>
      <c r="W29" s="124" t="str">
        <f>IF(W27="","",VLOOKUP(W27,'参考様式１－２(シフト記号表)'!$C$6:$U$35,19,FALSE))</f>
        <v/>
      </c>
      <c r="X29" s="124" t="str">
        <f>IF(X27="","",VLOOKUP(X27,'参考様式１－２(シフト記号表)'!$C$6:$U$35,19,FALSE))</f>
        <v/>
      </c>
      <c r="Y29" s="125" t="str">
        <f>IF(Y27="","",VLOOKUP(Y27,'参考様式１－２(シフト記号表)'!$C$6:$U$35,19,FALSE))</f>
        <v/>
      </c>
      <c r="Z29" s="123" t="str">
        <f>IF(Z27="","",VLOOKUP(Z27,'参考様式１－２(シフト記号表)'!$C$6:$U$35,19,FALSE))</f>
        <v/>
      </c>
      <c r="AA29" s="124" t="str">
        <f>IF(AA27="","",VLOOKUP(AA27,'参考様式１－２(シフト記号表)'!$C$6:$U$35,19,FALSE))</f>
        <v/>
      </c>
      <c r="AB29" s="124" t="str">
        <f>IF(AB27="","",VLOOKUP(AB27,'参考様式１－２(シフト記号表)'!$C$6:$U$35,19,FALSE))</f>
        <v/>
      </c>
      <c r="AC29" s="124" t="str">
        <f>IF(AC27="","",VLOOKUP(AC27,'参考様式１－２(シフト記号表)'!$C$6:$U$35,19,FALSE))</f>
        <v/>
      </c>
      <c r="AD29" s="124" t="str">
        <f>IF(AD27="","",VLOOKUP(AD27,'参考様式１－２(シフト記号表)'!$C$6:$U$35,19,FALSE))</f>
        <v/>
      </c>
      <c r="AE29" s="124" t="str">
        <f>IF(AE27="","",VLOOKUP(AE27,'参考様式１－２(シフト記号表)'!$C$6:$U$35,19,FALSE))</f>
        <v/>
      </c>
      <c r="AF29" s="125" t="str">
        <f>IF(AF27="","",VLOOKUP(AF27,'参考様式１－２(シフト記号表)'!$C$6:$U$35,19,FALSE))</f>
        <v/>
      </c>
      <c r="AG29" s="123" t="str">
        <f>IF(AG27="","",VLOOKUP(AG27,'参考様式１－２(シフト記号表)'!$C$6:$U$35,19,FALSE))</f>
        <v/>
      </c>
      <c r="AH29" s="124" t="str">
        <f>IF(AH27="","",VLOOKUP(AH27,'参考様式１－２(シフト記号表)'!$C$6:$U$35,19,FALSE))</f>
        <v/>
      </c>
      <c r="AI29" s="124" t="str">
        <f>IF(AI27="","",VLOOKUP(AI27,'参考様式１－２(シフト記号表)'!$C$6:$U$35,19,FALSE))</f>
        <v/>
      </c>
      <c r="AJ29" s="124" t="str">
        <f>IF(AJ27="","",VLOOKUP(AJ27,'参考様式１－２(シフト記号表)'!$C$6:$U$35,19,FALSE))</f>
        <v/>
      </c>
      <c r="AK29" s="124" t="str">
        <f>IF(AK27="","",VLOOKUP(AK27,'参考様式１－２(シフト記号表)'!$C$6:$U$35,19,FALSE))</f>
        <v/>
      </c>
      <c r="AL29" s="124" t="str">
        <f>IF(AL27="","",VLOOKUP(AL27,'参考様式１－２(シフト記号表)'!$C$6:$U$35,19,FALSE))</f>
        <v/>
      </c>
      <c r="AM29" s="125" t="str">
        <f>IF(AM27="","",VLOOKUP(AM27,'参考様式１－２(シフト記号表)'!$C$6:$U$35,19,FALSE))</f>
        <v/>
      </c>
      <c r="AN29" s="123" t="str">
        <f>IF(AN27="","",VLOOKUP(AN27,'参考様式１－２(シフト記号表)'!$C$6:$U$35,19,FALSE))</f>
        <v/>
      </c>
      <c r="AO29" s="124" t="str">
        <f>IF(AO27="","",VLOOKUP(AO27,'参考様式１－２(シフト記号表)'!$C$6:$U$35,19,FALSE))</f>
        <v/>
      </c>
      <c r="AP29" s="124" t="str">
        <f>IF(AP27="","",VLOOKUP(AP27,'参考様式１－２(シフト記号表)'!$C$6:$U$35,19,FALSE))</f>
        <v/>
      </c>
      <c r="AQ29" s="124" t="str">
        <f>IF(AQ27="","",VLOOKUP(AQ27,'参考様式１－２(シフト記号表)'!$C$6:$U$35,19,FALSE))</f>
        <v/>
      </c>
      <c r="AR29" s="124" t="str">
        <f>IF(AR27="","",VLOOKUP(AR27,'参考様式１－２(シフト記号表)'!$C$6:$U$35,19,FALSE))</f>
        <v/>
      </c>
      <c r="AS29" s="124" t="str">
        <f>IF(AS27="","",VLOOKUP(AS27,'参考様式１－２(シフト記号表)'!$C$6:$U$35,19,FALSE))</f>
        <v/>
      </c>
      <c r="AT29" s="125" t="str">
        <f>IF(AT27="","",VLOOKUP(AT27,'参考様式１－２(シフト記号表)'!$C$6:$U$35,19,FALSE))</f>
        <v/>
      </c>
      <c r="AU29" s="123" t="str">
        <f>IF(AU27="","",VLOOKUP(AU27,'参考様式１－２(シフト記号表)'!$C$6:$U$35,19,FALSE))</f>
        <v/>
      </c>
      <c r="AV29" s="124" t="str">
        <f>IF(AV27="","",VLOOKUP(AV27,'参考様式１－２(シフト記号表)'!$C$6:$U$35,19,FALSE))</f>
        <v/>
      </c>
      <c r="AW29" s="124" t="str">
        <f>IF(AW27="","",VLOOKUP(AW27,'参考様式１－２(シフト記号表)'!$C$6:$U$35,19,FALSE))</f>
        <v/>
      </c>
      <c r="AX29" s="883">
        <f>IF($BB$3="４週",SUM(S29:AT29),IF($BB$3="暦月",SUM(S29:AW29),""))</f>
        <v>0</v>
      </c>
      <c r="AY29" s="884"/>
      <c r="AZ29" s="885">
        <f>IF($BB$3="４週",AX29/4,IF($BB$3="暦月",'参考様式１－２(勤務形態一覧表)'!AX29/('参考様式１－２(勤務形態一覧表)'!$BB$7/7),""))</f>
        <v>0</v>
      </c>
      <c r="BA29" s="886"/>
      <c r="BB29" s="893"/>
      <c r="BC29" s="894"/>
      <c r="BD29" s="894"/>
      <c r="BE29" s="894"/>
      <c r="BF29" s="895"/>
    </row>
    <row r="30" spans="2:58" ht="20.25" customHeight="1" x14ac:dyDescent="0.15">
      <c r="B30" s="899">
        <f>B27+1</f>
        <v>4</v>
      </c>
      <c r="C30" s="901"/>
      <c r="D30" s="902"/>
      <c r="E30" s="903"/>
      <c r="F30" s="240"/>
      <c r="G30" s="841"/>
      <c r="H30" s="844"/>
      <c r="I30" s="845"/>
      <c r="J30" s="845"/>
      <c r="K30" s="846"/>
      <c r="L30" s="848"/>
      <c r="M30" s="849"/>
      <c r="N30" s="849"/>
      <c r="O30" s="850"/>
      <c r="P30" s="857" t="s">
        <v>200</v>
      </c>
      <c r="Q30" s="858"/>
      <c r="R30" s="859"/>
      <c r="S30" s="115"/>
      <c r="T30" s="116"/>
      <c r="U30" s="116"/>
      <c r="V30" s="116"/>
      <c r="W30" s="116"/>
      <c r="X30" s="116"/>
      <c r="Y30" s="117"/>
      <c r="Z30" s="115"/>
      <c r="AA30" s="116"/>
      <c r="AB30" s="116"/>
      <c r="AC30" s="116"/>
      <c r="AD30" s="116"/>
      <c r="AE30" s="116"/>
      <c r="AF30" s="117"/>
      <c r="AG30" s="115"/>
      <c r="AH30" s="116"/>
      <c r="AI30" s="116"/>
      <c r="AJ30" s="116"/>
      <c r="AK30" s="116"/>
      <c r="AL30" s="116"/>
      <c r="AM30" s="117"/>
      <c r="AN30" s="115"/>
      <c r="AO30" s="116"/>
      <c r="AP30" s="116"/>
      <c r="AQ30" s="116"/>
      <c r="AR30" s="116"/>
      <c r="AS30" s="116"/>
      <c r="AT30" s="117"/>
      <c r="AU30" s="115"/>
      <c r="AV30" s="116"/>
      <c r="AW30" s="116"/>
      <c r="AX30" s="860"/>
      <c r="AY30" s="861"/>
      <c r="AZ30" s="862"/>
      <c r="BA30" s="863"/>
      <c r="BB30" s="887"/>
      <c r="BC30" s="888"/>
      <c r="BD30" s="888"/>
      <c r="BE30" s="888"/>
      <c r="BF30" s="889"/>
    </row>
    <row r="31" spans="2:58" ht="20.25" customHeight="1" x14ac:dyDescent="0.15">
      <c r="B31" s="899"/>
      <c r="C31" s="904"/>
      <c r="D31" s="905"/>
      <c r="E31" s="906"/>
      <c r="F31" s="118"/>
      <c r="G31" s="842"/>
      <c r="H31" s="847"/>
      <c r="I31" s="845"/>
      <c r="J31" s="845"/>
      <c r="K31" s="846"/>
      <c r="L31" s="851"/>
      <c r="M31" s="852"/>
      <c r="N31" s="852"/>
      <c r="O31" s="853"/>
      <c r="P31" s="873" t="s">
        <v>201</v>
      </c>
      <c r="Q31" s="874"/>
      <c r="R31" s="875"/>
      <c r="S31" s="119" t="str">
        <f>IF(S30="","",VLOOKUP(S30,'参考様式１－２(シフト記号表)'!$C$6:$K$35,9,FALSE))</f>
        <v/>
      </c>
      <c r="T31" s="120" t="str">
        <f>IF(T30="","",VLOOKUP(T30,'参考様式１－２(シフト記号表)'!$C$6:$K$35,9,FALSE))</f>
        <v/>
      </c>
      <c r="U31" s="120" t="str">
        <f>IF(U30="","",VLOOKUP(U30,'参考様式１－２(シフト記号表)'!$C$6:$K$35,9,FALSE))</f>
        <v/>
      </c>
      <c r="V31" s="120" t="str">
        <f>IF(V30="","",VLOOKUP(V30,'参考様式１－２(シフト記号表)'!$C$6:$K$35,9,FALSE))</f>
        <v/>
      </c>
      <c r="W31" s="120" t="str">
        <f>IF(W30="","",VLOOKUP(W30,'参考様式１－２(シフト記号表)'!$C$6:$K$35,9,FALSE))</f>
        <v/>
      </c>
      <c r="X31" s="120" t="str">
        <f>IF(X30="","",VLOOKUP(X30,'参考様式１－２(シフト記号表)'!$C$6:$K$35,9,FALSE))</f>
        <v/>
      </c>
      <c r="Y31" s="121" t="str">
        <f>IF(Y30="","",VLOOKUP(Y30,'参考様式１－２(シフト記号表)'!$C$6:$K$35,9,FALSE))</f>
        <v/>
      </c>
      <c r="Z31" s="119" t="str">
        <f>IF(Z30="","",VLOOKUP(Z30,'参考様式１－２(シフト記号表)'!$C$6:$K$35,9,FALSE))</f>
        <v/>
      </c>
      <c r="AA31" s="120" t="str">
        <f>IF(AA30="","",VLOOKUP(AA30,'参考様式１－２(シフト記号表)'!$C$6:$K$35,9,FALSE))</f>
        <v/>
      </c>
      <c r="AB31" s="120" t="str">
        <f>IF(AB30="","",VLOOKUP(AB30,'参考様式１－２(シフト記号表)'!$C$6:$K$35,9,FALSE))</f>
        <v/>
      </c>
      <c r="AC31" s="120" t="str">
        <f>IF(AC30="","",VLOOKUP(AC30,'参考様式１－２(シフト記号表)'!$C$6:$K$35,9,FALSE))</f>
        <v/>
      </c>
      <c r="AD31" s="120" t="str">
        <f>IF(AD30="","",VLOOKUP(AD30,'参考様式１－２(シフト記号表)'!$C$6:$K$35,9,FALSE))</f>
        <v/>
      </c>
      <c r="AE31" s="120" t="str">
        <f>IF(AE30="","",VLOOKUP(AE30,'参考様式１－２(シフト記号表)'!$C$6:$K$35,9,FALSE))</f>
        <v/>
      </c>
      <c r="AF31" s="121" t="str">
        <f>IF(AF30="","",VLOOKUP(AF30,'参考様式１－２(シフト記号表)'!$C$6:$K$35,9,FALSE))</f>
        <v/>
      </c>
      <c r="AG31" s="119" t="str">
        <f>IF(AG30="","",VLOOKUP(AG30,'参考様式１－２(シフト記号表)'!$C$6:$K$35,9,FALSE))</f>
        <v/>
      </c>
      <c r="AH31" s="120" t="str">
        <f>IF(AH30="","",VLOOKUP(AH30,'参考様式１－２(シフト記号表)'!$C$6:$K$35,9,FALSE))</f>
        <v/>
      </c>
      <c r="AI31" s="120" t="str">
        <f>IF(AI30="","",VLOOKUP(AI30,'参考様式１－２(シフト記号表)'!$C$6:$K$35,9,FALSE))</f>
        <v/>
      </c>
      <c r="AJ31" s="120" t="str">
        <f>IF(AJ30="","",VLOOKUP(AJ30,'参考様式１－２(シフト記号表)'!$C$6:$K$35,9,FALSE))</f>
        <v/>
      </c>
      <c r="AK31" s="120" t="str">
        <f>IF(AK30="","",VLOOKUP(AK30,'参考様式１－２(シフト記号表)'!$C$6:$K$35,9,FALSE))</f>
        <v/>
      </c>
      <c r="AL31" s="120" t="str">
        <f>IF(AL30="","",VLOOKUP(AL30,'参考様式１－２(シフト記号表)'!$C$6:$K$35,9,FALSE))</f>
        <v/>
      </c>
      <c r="AM31" s="121" t="str">
        <f>IF(AM30="","",VLOOKUP(AM30,'参考様式１－２(シフト記号表)'!$C$6:$K$35,9,FALSE))</f>
        <v/>
      </c>
      <c r="AN31" s="119" t="str">
        <f>IF(AN30="","",VLOOKUP(AN30,'参考様式１－２(シフト記号表)'!$C$6:$K$35,9,FALSE))</f>
        <v/>
      </c>
      <c r="AO31" s="120" t="str">
        <f>IF(AO30="","",VLOOKUP(AO30,'参考様式１－２(シフト記号表)'!$C$6:$K$35,9,FALSE))</f>
        <v/>
      </c>
      <c r="AP31" s="120" t="str">
        <f>IF(AP30="","",VLOOKUP(AP30,'参考様式１－２(シフト記号表)'!$C$6:$K$35,9,FALSE))</f>
        <v/>
      </c>
      <c r="AQ31" s="120" t="str">
        <f>IF(AQ30="","",VLOOKUP(AQ30,'参考様式１－２(シフト記号表)'!$C$6:$K$35,9,FALSE))</f>
        <v/>
      </c>
      <c r="AR31" s="120" t="str">
        <f>IF(AR30="","",VLOOKUP(AR30,'参考様式１－２(シフト記号表)'!$C$6:$K$35,9,FALSE))</f>
        <v/>
      </c>
      <c r="AS31" s="120" t="str">
        <f>IF(AS30="","",VLOOKUP(AS30,'参考様式１－２(シフト記号表)'!$C$6:$K$35,9,FALSE))</f>
        <v/>
      </c>
      <c r="AT31" s="121" t="str">
        <f>IF(AT30="","",VLOOKUP(AT30,'参考様式１－２(シフト記号表)'!$C$6:$K$35,9,FALSE))</f>
        <v/>
      </c>
      <c r="AU31" s="119" t="str">
        <f>IF(AU30="","",VLOOKUP(AU30,'参考様式１－２(シフト記号表)'!$C$6:$K$35,9,FALSE))</f>
        <v/>
      </c>
      <c r="AV31" s="120" t="str">
        <f>IF(AV30="","",VLOOKUP(AV30,'参考様式１－２(シフト記号表)'!$C$6:$K$35,9,FALSE))</f>
        <v/>
      </c>
      <c r="AW31" s="120" t="str">
        <f>IF(AW30="","",VLOOKUP(AW30,'参考様式１－２(シフト記号表)'!$C$6:$K$35,9,FALSE))</f>
        <v/>
      </c>
      <c r="AX31" s="876">
        <f>IF($BB$3="４週",SUM(S31:AT31),IF($BB$3="暦月",SUM(S31:AW31),""))</f>
        <v>0</v>
      </c>
      <c r="AY31" s="877"/>
      <c r="AZ31" s="878">
        <f>IF($BB$3="４週",AX31/4,IF($BB$3="暦月",'参考様式１－２(勤務形態一覧表)'!AX31/('参考様式１－２(勤務形態一覧表)'!$BB$7/7),""))</f>
        <v>0</v>
      </c>
      <c r="BA31" s="879"/>
      <c r="BB31" s="890"/>
      <c r="BC31" s="891"/>
      <c r="BD31" s="891"/>
      <c r="BE31" s="891"/>
      <c r="BF31" s="892"/>
    </row>
    <row r="32" spans="2:58" ht="20.25" customHeight="1" x14ac:dyDescent="0.15">
      <c r="B32" s="899"/>
      <c r="C32" s="920"/>
      <c r="D32" s="921"/>
      <c r="E32" s="922"/>
      <c r="F32" s="118">
        <f>C30</f>
        <v>0</v>
      </c>
      <c r="G32" s="843"/>
      <c r="H32" s="847"/>
      <c r="I32" s="845"/>
      <c r="J32" s="845"/>
      <c r="K32" s="846"/>
      <c r="L32" s="854"/>
      <c r="M32" s="855"/>
      <c r="N32" s="855"/>
      <c r="O32" s="856"/>
      <c r="P32" s="896" t="s">
        <v>202</v>
      </c>
      <c r="Q32" s="897"/>
      <c r="R32" s="898"/>
      <c r="S32" s="123" t="str">
        <f>IF(S30="","",VLOOKUP(S30,'参考様式１－２(シフト記号表)'!$C$6:$U$35,19,FALSE))</f>
        <v/>
      </c>
      <c r="T32" s="124" t="str">
        <f>IF(T30="","",VLOOKUP(T30,'参考様式１－２(シフト記号表)'!$C$6:$U$35,19,FALSE))</f>
        <v/>
      </c>
      <c r="U32" s="124" t="str">
        <f>IF(U30="","",VLOOKUP(U30,'参考様式１－２(シフト記号表)'!$C$6:$U$35,19,FALSE))</f>
        <v/>
      </c>
      <c r="V32" s="124" t="str">
        <f>IF(V30="","",VLOOKUP(V30,'参考様式１－２(シフト記号表)'!$C$6:$U$35,19,FALSE))</f>
        <v/>
      </c>
      <c r="W32" s="124" t="str">
        <f>IF(W30="","",VLOOKUP(W30,'参考様式１－２(シフト記号表)'!$C$6:$U$35,19,FALSE))</f>
        <v/>
      </c>
      <c r="X32" s="124" t="str">
        <f>IF(X30="","",VLOOKUP(X30,'参考様式１－２(シフト記号表)'!$C$6:$U$35,19,FALSE))</f>
        <v/>
      </c>
      <c r="Y32" s="125" t="str">
        <f>IF(Y30="","",VLOOKUP(Y30,'参考様式１－２(シフト記号表)'!$C$6:$U$35,19,FALSE))</f>
        <v/>
      </c>
      <c r="Z32" s="123" t="str">
        <f>IF(Z30="","",VLOOKUP(Z30,'参考様式１－２(シフト記号表)'!$C$6:$U$35,19,FALSE))</f>
        <v/>
      </c>
      <c r="AA32" s="124" t="str">
        <f>IF(AA30="","",VLOOKUP(AA30,'参考様式１－２(シフト記号表)'!$C$6:$U$35,19,FALSE))</f>
        <v/>
      </c>
      <c r="AB32" s="124" t="str">
        <f>IF(AB30="","",VLOOKUP(AB30,'参考様式１－２(シフト記号表)'!$C$6:$U$35,19,FALSE))</f>
        <v/>
      </c>
      <c r="AC32" s="124" t="str">
        <f>IF(AC30="","",VLOOKUP(AC30,'参考様式１－２(シフト記号表)'!$C$6:$U$35,19,FALSE))</f>
        <v/>
      </c>
      <c r="AD32" s="124" t="str">
        <f>IF(AD30="","",VLOOKUP(AD30,'参考様式１－２(シフト記号表)'!$C$6:$U$35,19,FALSE))</f>
        <v/>
      </c>
      <c r="AE32" s="124" t="str">
        <f>IF(AE30="","",VLOOKUP(AE30,'参考様式１－２(シフト記号表)'!$C$6:$U$35,19,FALSE))</f>
        <v/>
      </c>
      <c r="AF32" s="125" t="str">
        <f>IF(AF30="","",VLOOKUP(AF30,'参考様式１－２(シフト記号表)'!$C$6:$U$35,19,FALSE))</f>
        <v/>
      </c>
      <c r="AG32" s="123" t="str">
        <f>IF(AG30="","",VLOOKUP(AG30,'参考様式１－２(シフト記号表)'!$C$6:$U$35,19,FALSE))</f>
        <v/>
      </c>
      <c r="AH32" s="124" t="str">
        <f>IF(AH30="","",VLOOKUP(AH30,'参考様式１－２(シフト記号表)'!$C$6:$U$35,19,FALSE))</f>
        <v/>
      </c>
      <c r="AI32" s="124" t="str">
        <f>IF(AI30="","",VLOOKUP(AI30,'参考様式１－２(シフト記号表)'!$C$6:$U$35,19,FALSE))</f>
        <v/>
      </c>
      <c r="AJ32" s="124" t="str">
        <f>IF(AJ30="","",VLOOKUP(AJ30,'参考様式１－２(シフト記号表)'!$C$6:$U$35,19,FALSE))</f>
        <v/>
      </c>
      <c r="AK32" s="124" t="str">
        <f>IF(AK30="","",VLOOKUP(AK30,'参考様式１－２(シフト記号表)'!$C$6:$U$35,19,FALSE))</f>
        <v/>
      </c>
      <c r="AL32" s="124" t="str">
        <f>IF(AL30="","",VLOOKUP(AL30,'参考様式１－２(シフト記号表)'!$C$6:$U$35,19,FALSE))</f>
        <v/>
      </c>
      <c r="AM32" s="125" t="str">
        <f>IF(AM30="","",VLOOKUP(AM30,'参考様式１－２(シフト記号表)'!$C$6:$U$35,19,FALSE))</f>
        <v/>
      </c>
      <c r="AN32" s="123" t="str">
        <f>IF(AN30="","",VLOOKUP(AN30,'参考様式１－２(シフト記号表)'!$C$6:$U$35,19,FALSE))</f>
        <v/>
      </c>
      <c r="AO32" s="124" t="str">
        <f>IF(AO30="","",VLOOKUP(AO30,'参考様式１－２(シフト記号表)'!$C$6:$U$35,19,FALSE))</f>
        <v/>
      </c>
      <c r="AP32" s="124" t="str">
        <f>IF(AP30="","",VLOOKUP(AP30,'参考様式１－２(シフト記号表)'!$C$6:$U$35,19,FALSE))</f>
        <v/>
      </c>
      <c r="AQ32" s="124" t="str">
        <f>IF(AQ30="","",VLOOKUP(AQ30,'参考様式１－２(シフト記号表)'!$C$6:$U$35,19,FALSE))</f>
        <v/>
      </c>
      <c r="AR32" s="124" t="str">
        <f>IF(AR30="","",VLOOKUP(AR30,'参考様式１－２(シフト記号表)'!$C$6:$U$35,19,FALSE))</f>
        <v/>
      </c>
      <c r="AS32" s="124" t="str">
        <f>IF(AS30="","",VLOOKUP(AS30,'参考様式１－２(シフト記号表)'!$C$6:$U$35,19,FALSE))</f>
        <v/>
      </c>
      <c r="AT32" s="125" t="str">
        <f>IF(AT30="","",VLOOKUP(AT30,'参考様式１－２(シフト記号表)'!$C$6:$U$35,19,FALSE))</f>
        <v/>
      </c>
      <c r="AU32" s="123" t="str">
        <f>IF(AU30="","",VLOOKUP(AU30,'参考様式１－２(シフト記号表)'!$C$6:$U$35,19,FALSE))</f>
        <v/>
      </c>
      <c r="AV32" s="124" t="str">
        <f>IF(AV30="","",VLOOKUP(AV30,'参考様式１－２(シフト記号表)'!$C$6:$U$35,19,FALSE))</f>
        <v/>
      </c>
      <c r="AW32" s="124" t="str">
        <f>IF(AW30="","",VLOOKUP(AW30,'参考様式１－２(シフト記号表)'!$C$6:$U$35,19,FALSE))</f>
        <v/>
      </c>
      <c r="AX32" s="883">
        <f>IF($BB$3="４週",SUM(S32:AT32),IF($BB$3="暦月",SUM(S32:AW32),""))</f>
        <v>0</v>
      </c>
      <c r="AY32" s="884"/>
      <c r="AZ32" s="885">
        <f>IF($BB$3="４週",AX32/4,IF($BB$3="暦月",'参考様式１－２(勤務形態一覧表)'!AX32/('参考様式１－２(勤務形態一覧表)'!$BB$7/7),""))</f>
        <v>0</v>
      </c>
      <c r="BA32" s="886"/>
      <c r="BB32" s="893"/>
      <c r="BC32" s="894"/>
      <c r="BD32" s="894"/>
      <c r="BE32" s="894"/>
      <c r="BF32" s="895"/>
    </row>
    <row r="33" spans="2:58" ht="20.25" customHeight="1" x14ac:dyDescent="0.15">
      <c r="B33" s="899">
        <f>B30+1</f>
        <v>5</v>
      </c>
      <c r="C33" s="901"/>
      <c r="D33" s="902"/>
      <c r="E33" s="903"/>
      <c r="F33" s="240"/>
      <c r="G33" s="841"/>
      <c r="H33" s="844"/>
      <c r="I33" s="845"/>
      <c r="J33" s="845"/>
      <c r="K33" s="846"/>
      <c r="L33" s="848"/>
      <c r="M33" s="849"/>
      <c r="N33" s="849"/>
      <c r="O33" s="850"/>
      <c r="P33" s="857" t="s">
        <v>200</v>
      </c>
      <c r="Q33" s="858"/>
      <c r="R33" s="859"/>
      <c r="S33" s="115"/>
      <c r="T33" s="116"/>
      <c r="U33" s="116"/>
      <c r="V33" s="116"/>
      <c r="W33" s="116"/>
      <c r="X33" s="116"/>
      <c r="Y33" s="117"/>
      <c r="Z33" s="115"/>
      <c r="AA33" s="116"/>
      <c r="AB33" s="116"/>
      <c r="AC33" s="116"/>
      <c r="AD33" s="116"/>
      <c r="AE33" s="116"/>
      <c r="AF33" s="117"/>
      <c r="AG33" s="115"/>
      <c r="AH33" s="116"/>
      <c r="AI33" s="116"/>
      <c r="AJ33" s="116"/>
      <c r="AK33" s="116"/>
      <c r="AL33" s="116"/>
      <c r="AM33" s="117"/>
      <c r="AN33" s="115"/>
      <c r="AO33" s="116"/>
      <c r="AP33" s="116"/>
      <c r="AQ33" s="116"/>
      <c r="AR33" s="116"/>
      <c r="AS33" s="116"/>
      <c r="AT33" s="117"/>
      <c r="AU33" s="115"/>
      <c r="AV33" s="116"/>
      <c r="AW33" s="116"/>
      <c r="AX33" s="860"/>
      <c r="AY33" s="861"/>
      <c r="AZ33" s="862"/>
      <c r="BA33" s="863"/>
      <c r="BB33" s="887"/>
      <c r="BC33" s="888"/>
      <c r="BD33" s="888"/>
      <c r="BE33" s="888"/>
      <c r="BF33" s="889"/>
    </row>
    <row r="34" spans="2:58" ht="20.25" customHeight="1" x14ac:dyDescent="0.15">
      <c r="B34" s="899"/>
      <c r="C34" s="904"/>
      <c r="D34" s="905"/>
      <c r="E34" s="906"/>
      <c r="F34" s="118"/>
      <c r="G34" s="842"/>
      <c r="H34" s="847"/>
      <c r="I34" s="845"/>
      <c r="J34" s="845"/>
      <c r="K34" s="846"/>
      <c r="L34" s="851"/>
      <c r="M34" s="852"/>
      <c r="N34" s="852"/>
      <c r="O34" s="853"/>
      <c r="P34" s="873" t="s">
        <v>201</v>
      </c>
      <c r="Q34" s="874"/>
      <c r="R34" s="875"/>
      <c r="S34" s="119" t="str">
        <f>IF(S33="","",VLOOKUP(S33,'参考様式１－２(シフト記号表)'!$C$6:$K$35,9,FALSE))</f>
        <v/>
      </c>
      <c r="T34" s="120" t="str">
        <f>IF(T33="","",VLOOKUP(T33,'参考様式１－２(シフト記号表)'!$C$6:$K$35,9,FALSE))</f>
        <v/>
      </c>
      <c r="U34" s="120" t="str">
        <f>IF(U33="","",VLOOKUP(U33,'参考様式１－２(シフト記号表)'!$C$6:$K$35,9,FALSE))</f>
        <v/>
      </c>
      <c r="V34" s="120" t="str">
        <f>IF(V33="","",VLOOKUP(V33,'参考様式１－２(シフト記号表)'!$C$6:$K$35,9,FALSE))</f>
        <v/>
      </c>
      <c r="W34" s="120" t="str">
        <f>IF(W33="","",VLOOKUP(W33,'参考様式１－２(シフト記号表)'!$C$6:$K$35,9,FALSE))</f>
        <v/>
      </c>
      <c r="X34" s="120" t="str">
        <f>IF(X33="","",VLOOKUP(X33,'参考様式１－２(シフト記号表)'!$C$6:$K$35,9,FALSE))</f>
        <v/>
      </c>
      <c r="Y34" s="121" t="str">
        <f>IF(Y33="","",VLOOKUP(Y33,'参考様式１－２(シフト記号表)'!$C$6:$K$35,9,FALSE))</f>
        <v/>
      </c>
      <c r="Z34" s="119" t="str">
        <f>IF(Z33="","",VLOOKUP(Z33,'参考様式１－２(シフト記号表)'!$C$6:$K$35,9,FALSE))</f>
        <v/>
      </c>
      <c r="AA34" s="120" t="str">
        <f>IF(AA33="","",VLOOKUP(AA33,'参考様式１－２(シフト記号表)'!$C$6:$K$35,9,FALSE))</f>
        <v/>
      </c>
      <c r="AB34" s="120" t="str">
        <f>IF(AB33="","",VLOOKUP(AB33,'参考様式１－２(シフト記号表)'!$C$6:$K$35,9,FALSE))</f>
        <v/>
      </c>
      <c r="AC34" s="120" t="str">
        <f>IF(AC33="","",VLOOKUP(AC33,'参考様式１－２(シフト記号表)'!$C$6:$K$35,9,FALSE))</f>
        <v/>
      </c>
      <c r="AD34" s="120" t="str">
        <f>IF(AD33="","",VLOOKUP(AD33,'参考様式１－２(シフト記号表)'!$C$6:$K$35,9,FALSE))</f>
        <v/>
      </c>
      <c r="AE34" s="120" t="str">
        <f>IF(AE33="","",VLOOKUP(AE33,'参考様式１－２(シフト記号表)'!$C$6:$K$35,9,FALSE))</f>
        <v/>
      </c>
      <c r="AF34" s="121" t="str">
        <f>IF(AF33="","",VLOOKUP(AF33,'参考様式１－２(シフト記号表)'!$C$6:$K$35,9,FALSE))</f>
        <v/>
      </c>
      <c r="AG34" s="119" t="str">
        <f>IF(AG33="","",VLOOKUP(AG33,'参考様式１－２(シフト記号表)'!$C$6:$K$35,9,FALSE))</f>
        <v/>
      </c>
      <c r="AH34" s="120" t="str">
        <f>IF(AH33="","",VLOOKUP(AH33,'参考様式１－２(シフト記号表)'!$C$6:$K$35,9,FALSE))</f>
        <v/>
      </c>
      <c r="AI34" s="120" t="str">
        <f>IF(AI33="","",VLOOKUP(AI33,'参考様式１－２(シフト記号表)'!$C$6:$K$35,9,FALSE))</f>
        <v/>
      </c>
      <c r="AJ34" s="120" t="str">
        <f>IF(AJ33="","",VLOOKUP(AJ33,'参考様式１－２(シフト記号表)'!$C$6:$K$35,9,FALSE))</f>
        <v/>
      </c>
      <c r="AK34" s="120" t="str">
        <f>IF(AK33="","",VLOOKUP(AK33,'参考様式１－２(シフト記号表)'!$C$6:$K$35,9,FALSE))</f>
        <v/>
      </c>
      <c r="AL34" s="120" t="str">
        <f>IF(AL33="","",VLOOKUP(AL33,'参考様式１－２(シフト記号表)'!$C$6:$K$35,9,FALSE))</f>
        <v/>
      </c>
      <c r="AM34" s="121" t="str">
        <f>IF(AM33="","",VLOOKUP(AM33,'参考様式１－２(シフト記号表)'!$C$6:$K$35,9,FALSE))</f>
        <v/>
      </c>
      <c r="AN34" s="119" t="str">
        <f>IF(AN33="","",VLOOKUP(AN33,'参考様式１－２(シフト記号表)'!$C$6:$K$35,9,FALSE))</f>
        <v/>
      </c>
      <c r="AO34" s="120" t="str">
        <f>IF(AO33="","",VLOOKUP(AO33,'参考様式１－２(シフト記号表)'!$C$6:$K$35,9,FALSE))</f>
        <v/>
      </c>
      <c r="AP34" s="120" t="str">
        <f>IF(AP33="","",VLOOKUP(AP33,'参考様式１－２(シフト記号表)'!$C$6:$K$35,9,FALSE))</f>
        <v/>
      </c>
      <c r="AQ34" s="120" t="str">
        <f>IF(AQ33="","",VLOOKUP(AQ33,'参考様式１－２(シフト記号表)'!$C$6:$K$35,9,FALSE))</f>
        <v/>
      </c>
      <c r="AR34" s="120" t="str">
        <f>IF(AR33="","",VLOOKUP(AR33,'参考様式１－２(シフト記号表)'!$C$6:$K$35,9,FALSE))</f>
        <v/>
      </c>
      <c r="AS34" s="120" t="str">
        <f>IF(AS33="","",VLOOKUP(AS33,'参考様式１－２(シフト記号表)'!$C$6:$K$35,9,FALSE))</f>
        <v/>
      </c>
      <c r="AT34" s="121" t="str">
        <f>IF(AT33="","",VLOOKUP(AT33,'参考様式１－２(シフト記号表)'!$C$6:$K$35,9,FALSE))</f>
        <v/>
      </c>
      <c r="AU34" s="119" t="str">
        <f>IF(AU33="","",VLOOKUP(AU33,'参考様式１－２(シフト記号表)'!$C$6:$K$35,9,FALSE))</f>
        <v/>
      </c>
      <c r="AV34" s="120" t="str">
        <f>IF(AV33="","",VLOOKUP(AV33,'参考様式１－２(シフト記号表)'!$C$6:$K$35,9,FALSE))</f>
        <v/>
      </c>
      <c r="AW34" s="120" t="str">
        <f>IF(AW33="","",VLOOKUP(AW33,'参考様式１－２(シフト記号表)'!$C$6:$K$35,9,FALSE))</f>
        <v/>
      </c>
      <c r="AX34" s="876">
        <f>IF($BB$3="４週",SUM(S34:AT34),IF($BB$3="暦月",SUM(S34:AW34),""))</f>
        <v>0</v>
      </c>
      <c r="AY34" s="877"/>
      <c r="AZ34" s="878">
        <f>IF($BB$3="４週",AX34/4,IF($BB$3="暦月",'参考様式１－２(勤務形態一覧表)'!AX34/('参考様式１－２(勤務形態一覧表)'!$BB$7/7),""))</f>
        <v>0</v>
      </c>
      <c r="BA34" s="879"/>
      <c r="BB34" s="890"/>
      <c r="BC34" s="891"/>
      <c r="BD34" s="891"/>
      <c r="BE34" s="891"/>
      <c r="BF34" s="892"/>
    </row>
    <row r="35" spans="2:58" ht="20.25" customHeight="1" x14ac:dyDescent="0.15">
      <c r="B35" s="899"/>
      <c r="C35" s="920"/>
      <c r="D35" s="921"/>
      <c r="E35" s="922"/>
      <c r="F35" s="118">
        <f>C33</f>
        <v>0</v>
      </c>
      <c r="G35" s="843"/>
      <c r="H35" s="847"/>
      <c r="I35" s="845"/>
      <c r="J35" s="845"/>
      <c r="K35" s="846"/>
      <c r="L35" s="854"/>
      <c r="M35" s="855"/>
      <c r="N35" s="855"/>
      <c r="O35" s="856"/>
      <c r="P35" s="896" t="s">
        <v>202</v>
      </c>
      <c r="Q35" s="897"/>
      <c r="R35" s="898"/>
      <c r="S35" s="123" t="str">
        <f>IF(S33="","",VLOOKUP(S33,'参考様式１－２(シフト記号表)'!$C$6:$U$35,19,FALSE))</f>
        <v/>
      </c>
      <c r="T35" s="124" t="str">
        <f>IF(T33="","",VLOOKUP(T33,'参考様式１－２(シフト記号表)'!$C$6:$U$35,19,FALSE))</f>
        <v/>
      </c>
      <c r="U35" s="124" t="str">
        <f>IF(U33="","",VLOOKUP(U33,'参考様式１－２(シフト記号表)'!$C$6:$U$35,19,FALSE))</f>
        <v/>
      </c>
      <c r="V35" s="124" t="str">
        <f>IF(V33="","",VLOOKUP(V33,'参考様式１－２(シフト記号表)'!$C$6:$U$35,19,FALSE))</f>
        <v/>
      </c>
      <c r="W35" s="124" t="str">
        <f>IF(W33="","",VLOOKUP(W33,'参考様式１－２(シフト記号表)'!$C$6:$U$35,19,FALSE))</f>
        <v/>
      </c>
      <c r="X35" s="124" t="str">
        <f>IF(X33="","",VLOOKUP(X33,'参考様式１－２(シフト記号表)'!$C$6:$U$35,19,FALSE))</f>
        <v/>
      </c>
      <c r="Y35" s="125" t="str">
        <f>IF(Y33="","",VLOOKUP(Y33,'参考様式１－２(シフト記号表)'!$C$6:$U$35,19,FALSE))</f>
        <v/>
      </c>
      <c r="Z35" s="123" t="str">
        <f>IF(Z33="","",VLOOKUP(Z33,'参考様式１－２(シフト記号表)'!$C$6:$U$35,19,FALSE))</f>
        <v/>
      </c>
      <c r="AA35" s="124" t="str">
        <f>IF(AA33="","",VLOOKUP(AA33,'参考様式１－２(シフト記号表)'!$C$6:$U$35,19,FALSE))</f>
        <v/>
      </c>
      <c r="AB35" s="124" t="str">
        <f>IF(AB33="","",VLOOKUP(AB33,'参考様式１－２(シフト記号表)'!$C$6:$U$35,19,FALSE))</f>
        <v/>
      </c>
      <c r="AC35" s="124" t="str">
        <f>IF(AC33="","",VLOOKUP(AC33,'参考様式１－２(シフト記号表)'!$C$6:$U$35,19,FALSE))</f>
        <v/>
      </c>
      <c r="AD35" s="124" t="str">
        <f>IF(AD33="","",VLOOKUP(AD33,'参考様式１－２(シフト記号表)'!$C$6:$U$35,19,FALSE))</f>
        <v/>
      </c>
      <c r="AE35" s="124" t="str">
        <f>IF(AE33="","",VLOOKUP(AE33,'参考様式１－２(シフト記号表)'!$C$6:$U$35,19,FALSE))</f>
        <v/>
      </c>
      <c r="AF35" s="125" t="str">
        <f>IF(AF33="","",VLOOKUP(AF33,'参考様式１－２(シフト記号表)'!$C$6:$U$35,19,FALSE))</f>
        <v/>
      </c>
      <c r="AG35" s="123" t="str">
        <f>IF(AG33="","",VLOOKUP(AG33,'参考様式１－２(シフト記号表)'!$C$6:$U$35,19,FALSE))</f>
        <v/>
      </c>
      <c r="AH35" s="124" t="str">
        <f>IF(AH33="","",VLOOKUP(AH33,'参考様式１－２(シフト記号表)'!$C$6:$U$35,19,FALSE))</f>
        <v/>
      </c>
      <c r="AI35" s="124" t="str">
        <f>IF(AI33="","",VLOOKUP(AI33,'参考様式１－２(シフト記号表)'!$C$6:$U$35,19,FALSE))</f>
        <v/>
      </c>
      <c r="AJ35" s="124" t="str">
        <f>IF(AJ33="","",VLOOKUP(AJ33,'参考様式１－２(シフト記号表)'!$C$6:$U$35,19,FALSE))</f>
        <v/>
      </c>
      <c r="AK35" s="124" t="str">
        <f>IF(AK33="","",VLOOKUP(AK33,'参考様式１－２(シフト記号表)'!$C$6:$U$35,19,FALSE))</f>
        <v/>
      </c>
      <c r="AL35" s="124" t="str">
        <f>IF(AL33="","",VLOOKUP(AL33,'参考様式１－２(シフト記号表)'!$C$6:$U$35,19,FALSE))</f>
        <v/>
      </c>
      <c r="AM35" s="125" t="str">
        <f>IF(AM33="","",VLOOKUP(AM33,'参考様式１－２(シフト記号表)'!$C$6:$U$35,19,FALSE))</f>
        <v/>
      </c>
      <c r="AN35" s="123" t="str">
        <f>IF(AN33="","",VLOOKUP(AN33,'参考様式１－２(シフト記号表)'!$C$6:$U$35,19,FALSE))</f>
        <v/>
      </c>
      <c r="AO35" s="124" t="str">
        <f>IF(AO33="","",VLOOKUP(AO33,'参考様式１－２(シフト記号表)'!$C$6:$U$35,19,FALSE))</f>
        <v/>
      </c>
      <c r="AP35" s="124" t="str">
        <f>IF(AP33="","",VLOOKUP(AP33,'参考様式１－２(シフト記号表)'!$C$6:$U$35,19,FALSE))</f>
        <v/>
      </c>
      <c r="AQ35" s="124" t="str">
        <f>IF(AQ33="","",VLOOKUP(AQ33,'参考様式１－２(シフト記号表)'!$C$6:$U$35,19,FALSE))</f>
        <v/>
      </c>
      <c r="AR35" s="124" t="str">
        <f>IF(AR33="","",VLOOKUP(AR33,'参考様式１－２(シフト記号表)'!$C$6:$U$35,19,FALSE))</f>
        <v/>
      </c>
      <c r="AS35" s="124" t="str">
        <f>IF(AS33="","",VLOOKUP(AS33,'参考様式１－２(シフト記号表)'!$C$6:$U$35,19,FALSE))</f>
        <v/>
      </c>
      <c r="AT35" s="125" t="str">
        <f>IF(AT33="","",VLOOKUP(AT33,'参考様式１－２(シフト記号表)'!$C$6:$U$35,19,FALSE))</f>
        <v/>
      </c>
      <c r="AU35" s="123" t="str">
        <f>IF(AU33="","",VLOOKUP(AU33,'参考様式１－２(シフト記号表)'!$C$6:$U$35,19,FALSE))</f>
        <v/>
      </c>
      <c r="AV35" s="124" t="str">
        <f>IF(AV33="","",VLOOKUP(AV33,'参考様式１－２(シフト記号表)'!$C$6:$U$35,19,FALSE))</f>
        <v/>
      </c>
      <c r="AW35" s="124" t="str">
        <f>IF(AW33="","",VLOOKUP(AW33,'参考様式１－２(シフト記号表)'!$C$6:$U$35,19,FALSE))</f>
        <v/>
      </c>
      <c r="AX35" s="883">
        <f>IF($BB$3="４週",SUM(S35:AT35),IF($BB$3="暦月",SUM(S35:AW35),""))</f>
        <v>0</v>
      </c>
      <c r="AY35" s="884"/>
      <c r="AZ35" s="885">
        <f>IF($BB$3="４週",AX35/4,IF($BB$3="暦月",'参考様式１－２(勤務形態一覧表)'!AX35/('参考様式１－２(勤務形態一覧表)'!$BB$7/7),""))</f>
        <v>0</v>
      </c>
      <c r="BA35" s="886"/>
      <c r="BB35" s="893"/>
      <c r="BC35" s="894"/>
      <c r="BD35" s="894"/>
      <c r="BE35" s="894"/>
      <c r="BF35" s="895"/>
    </row>
    <row r="36" spans="2:58" ht="20.25" customHeight="1" x14ac:dyDescent="0.15">
      <c r="B36" s="899">
        <f>B33+1</f>
        <v>6</v>
      </c>
      <c r="C36" s="901"/>
      <c r="D36" s="902"/>
      <c r="E36" s="903"/>
      <c r="F36" s="240"/>
      <c r="G36" s="841"/>
      <c r="H36" s="844"/>
      <c r="I36" s="845"/>
      <c r="J36" s="845"/>
      <c r="K36" s="846"/>
      <c r="L36" s="848"/>
      <c r="M36" s="849"/>
      <c r="N36" s="849"/>
      <c r="O36" s="850"/>
      <c r="P36" s="857" t="s">
        <v>200</v>
      </c>
      <c r="Q36" s="858"/>
      <c r="R36" s="859"/>
      <c r="S36" s="115"/>
      <c r="T36" s="116"/>
      <c r="U36" s="116"/>
      <c r="V36" s="116"/>
      <c r="W36" s="116"/>
      <c r="X36" s="116"/>
      <c r="Y36" s="117"/>
      <c r="Z36" s="115"/>
      <c r="AA36" s="116"/>
      <c r="AB36" s="116"/>
      <c r="AC36" s="116"/>
      <c r="AD36" s="116"/>
      <c r="AE36" s="116"/>
      <c r="AF36" s="117"/>
      <c r="AG36" s="115"/>
      <c r="AH36" s="116"/>
      <c r="AI36" s="116"/>
      <c r="AJ36" s="116"/>
      <c r="AK36" s="116"/>
      <c r="AL36" s="116"/>
      <c r="AM36" s="117"/>
      <c r="AN36" s="115"/>
      <c r="AO36" s="116"/>
      <c r="AP36" s="116"/>
      <c r="AQ36" s="116"/>
      <c r="AR36" s="116"/>
      <c r="AS36" s="116"/>
      <c r="AT36" s="117"/>
      <c r="AU36" s="115"/>
      <c r="AV36" s="116"/>
      <c r="AW36" s="116"/>
      <c r="AX36" s="860"/>
      <c r="AY36" s="861"/>
      <c r="AZ36" s="862"/>
      <c r="BA36" s="863"/>
      <c r="BB36" s="887"/>
      <c r="BC36" s="888"/>
      <c r="BD36" s="888"/>
      <c r="BE36" s="888"/>
      <c r="BF36" s="889"/>
    </row>
    <row r="37" spans="2:58" ht="20.25" customHeight="1" x14ac:dyDescent="0.15">
      <c r="B37" s="899"/>
      <c r="C37" s="904"/>
      <c r="D37" s="905"/>
      <c r="E37" s="906"/>
      <c r="F37" s="118"/>
      <c r="G37" s="842"/>
      <c r="H37" s="847"/>
      <c r="I37" s="845"/>
      <c r="J37" s="845"/>
      <c r="K37" s="846"/>
      <c r="L37" s="851"/>
      <c r="M37" s="852"/>
      <c r="N37" s="852"/>
      <c r="O37" s="853"/>
      <c r="P37" s="873" t="s">
        <v>201</v>
      </c>
      <c r="Q37" s="874"/>
      <c r="R37" s="875"/>
      <c r="S37" s="119" t="str">
        <f>IF(S36="","",VLOOKUP(S36,'参考様式１－２(シフト記号表)'!$C$6:$K$35,9,FALSE))</f>
        <v/>
      </c>
      <c r="T37" s="120" t="str">
        <f>IF(T36="","",VLOOKUP(T36,'参考様式１－２(シフト記号表)'!$C$6:$K$35,9,FALSE))</f>
        <v/>
      </c>
      <c r="U37" s="120" t="str">
        <f>IF(U36="","",VLOOKUP(U36,'参考様式１－２(シフト記号表)'!$C$6:$K$35,9,FALSE))</f>
        <v/>
      </c>
      <c r="V37" s="120" t="str">
        <f>IF(V36="","",VLOOKUP(V36,'参考様式１－２(シフト記号表)'!$C$6:$K$35,9,FALSE))</f>
        <v/>
      </c>
      <c r="W37" s="120" t="str">
        <f>IF(W36="","",VLOOKUP(W36,'参考様式１－２(シフト記号表)'!$C$6:$K$35,9,FALSE))</f>
        <v/>
      </c>
      <c r="X37" s="120" t="str">
        <f>IF(X36="","",VLOOKUP(X36,'参考様式１－２(シフト記号表)'!$C$6:$K$35,9,FALSE))</f>
        <v/>
      </c>
      <c r="Y37" s="121" t="str">
        <f>IF(Y36="","",VLOOKUP(Y36,'参考様式１－２(シフト記号表)'!$C$6:$K$35,9,FALSE))</f>
        <v/>
      </c>
      <c r="Z37" s="119" t="str">
        <f>IF(Z36="","",VLOOKUP(Z36,'参考様式１－２(シフト記号表)'!$C$6:$K$35,9,FALSE))</f>
        <v/>
      </c>
      <c r="AA37" s="120" t="str">
        <f>IF(AA36="","",VLOOKUP(AA36,'参考様式１－２(シフト記号表)'!$C$6:$K$35,9,FALSE))</f>
        <v/>
      </c>
      <c r="AB37" s="120" t="str">
        <f>IF(AB36="","",VLOOKUP(AB36,'参考様式１－２(シフト記号表)'!$C$6:$K$35,9,FALSE))</f>
        <v/>
      </c>
      <c r="AC37" s="120" t="str">
        <f>IF(AC36="","",VLOOKUP(AC36,'参考様式１－２(シフト記号表)'!$C$6:$K$35,9,FALSE))</f>
        <v/>
      </c>
      <c r="AD37" s="120" t="str">
        <f>IF(AD36="","",VLOOKUP(AD36,'参考様式１－２(シフト記号表)'!$C$6:$K$35,9,FALSE))</f>
        <v/>
      </c>
      <c r="AE37" s="120" t="str">
        <f>IF(AE36="","",VLOOKUP(AE36,'参考様式１－２(シフト記号表)'!$C$6:$K$35,9,FALSE))</f>
        <v/>
      </c>
      <c r="AF37" s="121" t="str">
        <f>IF(AF36="","",VLOOKUP(AF36,'参考様式１－２(シフト記号表)'!$C$6:$K$35,9,FALSE))</f>
        <v/>
      </c>
      <c r="AG37" s="119" t="str">
        <f>IF(AG36="","",VLOOKUP(AG36,'参考様式１－２(シフト記号表)'!$C$6:$K$35,9,FALSE))</f>
        <v/>
      </c>
      <c r="AH37" s="120" t="str">
        <f>IF(AH36="","",VLOOKUP(AH36,'参考様式１－２(シフト記号表)'!$C$6:$K$35,9,FALSE))</f>
        <v/>
      </c>
      <c r="AI37" s="120" t="str">
        <f>IF(AI36="","",VLOOKUP(AI36,'参考様式１－２(シフト記号表)'!$C$6:$K$35,9,FALSE))</f>
        <v/>
      </c>
      <c r="AJ37" s="120" t="str">
        <f>IF(AJ36="","",VLOOKUP(AJ36,'参考様式１－２(シフト記号表)'!$C$6:$K$35,9,FALSE))</f>
        <v/>
      </c>
      <c r="AK37" s="120" t="str">
        <f>IF(AK36="","",VLOOKUP(AK36,'参考様式１－２(シフト記号表)'!$C$6:$K$35,9,FALSE))</f>
        <v/>
      </c>
      <c r="AL37" s="120" t="str">
        <f>IF(AL36="","",VLOOKUP(AL36,'参考様式１－２(シフト記号表)'!$C$6:$K$35,9,FALSE))</f>
        <v/>
      </c>
      <c r="AM37" s="121" t="str">
        <f>IF(AM36="","",VLOOKUP(AM36,'参考様式１－２(シフト記号表)'!$C$6:$K$35,9,FALSE))</f>
        <v/>
      </c>
      <c r="AN37" s="119" t="str">
        <f>IF(AN36="","",VLOOKUP(AN36,'参考様式１－２(シフト記号表)'!$C$6:$K$35,9,FALSE))</f>
        <v/>
      </c>
      <c r="AO37" s="120" t="str">
        <f>IF(AO36="","",VLOOKUP(AO36,'参考様式１－２(シフト記号表)'!$C$6:$K$35,9,FALSE))</f>
        <v/>
      </c>
      <c r="AP37" s="120" t="str">
        <f>IF(AP36="","",VLOOKUP(AP36,'参考様式１－２(シフト記号表)'!$C$6:$K$35,9,FALSE))</f>
        <v/>
      </c>
      <c r="AQ37" s="120" t="str">
        <f>IF(AQ36="","",VLOOKUP(AQ36,'参考様式１－２(シフト記号表)'!$C$6:$K$35,9,FALSE))</f>
        <v/>
      </c>
      <c r="AR37" s="120" t="str">
        <f>IF(AR36="","",VLOOKUP(AR36,'参考様式１－２(シフト記号表)'!$C$6:$K$35,9,FALSE))</f>
        <v/>
      </c>
      <c r="AS37" s="120" t="str">
        <f>IF(AS36="","",VLOOKUP(AS36,'参考様式１－２(シフト記号表)'!$C$6:$K$35,9,FALSE))</f>
        <v/>
      </c>
      <c r="AT37" s="121" t="str">
        <f>IF(AT36="","",VLOOKUP(AT36,'参考様式１－２(シフト記号表)'!$C$6:$K$35,9,FALSE))</f>
        <v/>
      </c>
      <c r="AU37" s="119" t="str">
        <f>IF(AU36="","",VLOOKUP(AU36,'参考様式１－２(シフト記号表)'!$C$6:$K$35,9,FALSE))</f>
        <v/>
      </c>
      <c r="AV37" s="120" t="str">
        <f>IF(AV36="","",VLOOKUP(AV36,'参考様式１－２(シフト記号表)'!$C$6:$K$35,9,FALSE))</f>
        <v/>
      </c>
      <c r="AW37" s="120" t="str">
        <f>IF(AW36="","",VLOOKUP(AW36,'参考様式１－２(シフト記号表)'!$C$6:$K$35,9,FALSE))</f>
        <v/>
      </c>
      <c r="AX37" s="876">
        <f>IF($BB$3="４週",SUM(S37:AT37),IF($BB$3="暦月",SUM(S37:AW37),""))</f>
        <v>0</v>
      </c>
      <c r="AY37" s="877"/>
      <c r="AZ37" s="878">
        <f>IF($BB$3="４週",AX37/4,IF($BB$3="暦月",'参考様式１－２(勤務形態一覧表)'!AX37/('参考様式１－２(勤務形態一覧表)'!$BB$7/7),""))</f>
        <v>0</v>
      </c>
      <c r="BA37" s="879"/>
      <c r="BB37" s="890"/>
      <c r="BC37" s="891"/>
      <c r="BD37" s="891"/>
      <c r="BE37" s="891"/>
      <c r="BF37" s="892"/>
    </row>
    <row r="38" spans="2:58" ht="20.25" customHeight="1" x14ac:dyDescent="0.15">
      <c r="B38" s="899"/>
      <c r="C38" s="920"/>
      <c r="D38" s="921"/>
      <c r="E38" s="922"/>
      <c r="F38" s="118">
        <f>C36</f>
        <v>0</v>
      </c>
      <c r="G38" s="843"/>
      <c r="H38" s="847"/>
      <c r="I38" s="845"/>
      <c r="J38" s="845"/>
      <c r="K38" s="846"/>
      <c r="L38" s="854"/>
      <c r="M38" s="855"/>
      <c r="N38" s="855"/>
      <c r="O38" s="856"/>
      <c r="P38" s="896" t="s">
        <v>202</v>
      </c>
      <c r="Q38" s="897"/>
      <c r="R38" s="898"/>
      <c r="S38" s="123" t="str">
        <f>IF(S36="","",VLOOKUP(S36,'参考様式１－２(シフト記号表)'!$C$6:$U$35,19,FALSE))</f>
        <v/>
      </c>
      <c r="T38" s="124" t="str">
        <f>IF(T36="","",VLOOKUP(T36,'参考様式１－２(シフト記号表)'!$C$6:$U$35,19,FALSE))</f>
        <v/>
      </c>
      <c r="U38" s="124" t="str">
        <f>IF(U36="","",VLOOKUP(U36,'参考様式１－２(シフト記号表)'!$C$6:$U$35,19,FALSE))</f>
        <v/>
      </c>
      <c r="V38" s="124" t="str">
        <f>IF(V36="","",VLOOKUP(V36,'参考様式１－２(シフト記号表)'!$C$6:$U$35,19,FALSE))</f>
        <v/>
      </c>
      <c r="W38" s="124" t="str">
        <f>IF(W36="","",VLOOKUP(W36,'参考様式１－２(シフト記号表)'!$C$6:$U$35,19,FALSE))</f>
        <v/>
      </c>
      <c r="X38" s="124" t="str">
        <f>IF(X36="","",VLOOKUP(X36,'参考様式１－２(シフト記号表)'!$C$6:$U$35,19,FALSE))</f>
        <v/>
      </c>
      <c r="Y38" s="125" t="str">
        <f>IF(Y36="","",VLOOKUP(Y36,'参考様式１－２(シフト記号表)'!$C$6:$U$35,19,FALSE))</f>
        <v/>
      </c>
      <c r="Z38" s="123" t="str">
        <f>IF(Z36="","",VLOOKUP(Z36,'参考様式１－２(シフト記号表)'!$C$6:$U$35,19,FALSE))</f>
        <v/>
      </c>
      <c r="AA38" s="124" t="str">
        <f>IF(AA36="","",VLOOKUP(AA36,'参考様式１－２(シフト記号表)'!$C$6:$U$35,19,FALSE))</f>
        <v/>
      </c>
      <c r="AB38" s="124" t="str">
        <f>IF(AB36="","",VLOOKUP(AB36,'参考様式１－２(シフト記号表)'!$C$6:$U$35,19,FALSE))</f>
        <v/>
      </c>
      <c r="AC38" s="124" t="str">
        <f>IF(AC36="","",VLOOKUP(AC36,'参考様式１－２(シフト記号表)'!$C$6:$U$35,19,FALSE))</f>
        <v/>
      </c>
      <c r="AD38" s="124" t="str">
        <f>IF(AD36="","",VLOOKUP(AD36,'参考様式１－２(シフト記号表)'!$C$6:$U$35,19,FALSE))</f>
        <v/>
      </c>
      <c r="AE38" s="124" t="str">
        <f>IF(AE36="","",VLOOKUP(AE36,'参考様式１－２(シフト記号表)'!$C$6:$U$35,19,FALSE))</f>
        <v/>
      </c>
      <c r="AF38" s="125" t="str">
        <f>IF(AF36="","",VLOOKUP(AF36,'参考様式１－２(シフト記号表)'!$C$6:$U$35,19,FALSE))</f>
        <v/>
      </c>
      <c r="AG38" s="123" t="str">
        <f>IF(AG36="","",VLOOKUP(AG36,'参考様式１－２(シフト記号表)'!$C$6:$U$35,19,FALSE))</f>
        <v/>
      </c>
      <c r="AH38" s="124" t="str">
        <f>IF(AH36="","",VLOOKUP(AH36,'参考様式１－２(シフト記号表)'!$C$6:$U$35,19,FALSE))</f>
        <v/>
      </c>
      <c r="AI38" s="124" t="str">
        <f>IF(AI36="","",VLOOKUP(AI36,'参考様式１－２(シフト記号表)'!$C$6:$U$35,19,FALSE))</f>
        <v/>
      </c>
      <c r="AJ38" s="124" t="str">
        <f>IF(AJ36="","",VLOOKUP(AJ36,'参考様式１－２(シフト記号表)'!$C$6:$U$35,19,FALSE))</f>
        <v/>
      </c>
      <c r="AK38" s="124" t="str">
        <f>IF(AK36="","",VLOOKUP(AK36,'参考様式１－２(シフト記号表)'!$C$6:$U$35,19,FALSE))</f>
        <v/>
      </c>
      <c r="AL38" s="124" t="str">
        <f>IF(AL36="","",VLOOKUP(AL36,'参考様式１－２(シフト記号表)'!$C$6:$U$35,19,FALSE))</f>
        <v/>
      </c>
      <c r="AM38" s="125" t="str">
        <f>IF(AM36="","",VLOOKUP(AM36,'参考様式１－２(シフト記号表)'!$C$6:$U$35,19,FALSE))</f>
        <v/>
      </c>
      <c r="AN38" s="123" t="str">
        <f>IF(AN36="","",VLOOKUP(AN36,'参考様式１－２(シフト記号表)'!$C$6:$U$35,19,FALSE))</f>
        <v/>
      </c>
      <c r="AO38" s="124" t="str">
        <f>IF(AO36="","",VLOOKUP(AO36,'参考様式１－２(シフト記号表)'!$C$6:$U$35,19,FALSE))</f>
        <v/>
      </c>
      <c r="AP38" s="124" t="str">
        <f>IF(AP36="","",VLOOKUP(AP36,'参考様式１－２(シフト記号表)'!$C$6:$U$35,19,FALSE))</f>
        <v/>
      </c>
      <c r="AQ38" s="124" t="str">
        <f>IF(AQ36="","",VLOOKUP(AQ36,'参考様式１－２(シフト記号表)'!$C$6:$U$35,19,FALSE))</f>
        <v/>
      </c>
      <c r="AR38" s="124" t="str">
        <f>IF(AR36="","",VLOOKUP(AR36,'参考様式１－２(シフト記号表)'!$C$6:$U$35,19,FALSE))</f>
        <v/>
      </c>
      <c r="AS38" s="124" t="str">
        <f>IF(AS36="","",VLOOKUP(AS36,'参考様式１－２(シフト記号表)'!$C$6:$U$35,19,FALSE))</f>
        <v/>
      </c>
      <c r="AT38" s="125" t="str">
        <f>IF(AT36="","",VLOOKUP(AT36,'参考様式１－２(シフト記号表)'!$C$6:$U$35,19,FALSE))</f>
        <v/>
      </c>
      <c r="AU38" s="123" t="str">
        <f>IF(AU36="","",VLOOKUP(AU36,'参考様式１－２(シフト記号表)'!$C$6:$U$35,19,FALSE))</f>
        <v/>
      </c>
      <c r="AV38" s="124" t="str">
        <f>IF(AV36="","",VLOOKUP(AV36,'参考様式１－２(シフト記号表)'!$C$6:$U$35,19,FALSE))</f>
        <v/>
      </c>
      <c r="AW38" s="124" t="str">
        <f>IF(AW36="","",VLOOKUP(AW36,'参考様式１－２(シフト記号表)'!$C$6:$U$35,19,FALSE))</f>
        <v/>
      </c>
      <c r="AX38" s="883">
        <f>IF($BB$3="４週",SUM(S38:AT38),IF($BB$3="暦月",SUM(S38:AW38),""))</f>
        <v>0</v>
      </c>
      <c r="AY38" s="884"/>
      <c r="AZ38" s="885">
        <f>IF($BB$3="４週",AX38/4,IF($BB$3="暦月",'参考様式１－２(勤務形態一覧表)'!AX38/('参考様式１－２(勤務形態一覧表)'!$BB$7/7),""))</f>
        <v>0</v>
      </c>
      <c r="BA38" s="886"/>
      <c r="BB38" s="893"/>
      <c r="BC38" s="894"/>
      <c r="BD38" s="894"/>
      <c r="BE38" s="894"/>
      <c r="BF38" s="895"/>
    </row>
    <row r="39" spans="2:58" ht="20.25" customHeight="1" x14ac:dyDescent="0.15">
      <c r="B39" s="899">
        <f>B36+1</f>
        <v>7</v>
      </c>
      <c r="C39" s="901"/>
      <c r="D39" s="902"/>
      <c r="E39" s="903"/>
      <c r="F39" s="240"/>
      <c r="G39" s="841"/>
      <c r="H39" s="844"/>
      <c r="I39" s="845"/>
      <c r="J39" s="845"/>
      <c r="K39" s="846"/>
      <c r="L39" s="848"/>
      <c r="M39" s="849"/>
      <c r="N39" s="849"/>
      <c r="O39" s="850"/>
      <c r="P39" s="857" t="s">
        <v>200</v>
      </c>
      <c r="Q39" s="858"/>
      <c r="R39" s="859"/>
      <c r="S39" s="115"/>
      <c r="T39" s="116"/>
      <c r="U39" s="116"/>
      <c r="V39" s="116"/>
      <c r="W39" s="116"/>
      <c r="X39" s="116"/>
      <c r="Y39" s="117"/>
      <c r="Z39" s="115"/>
      <c r="AA39" s="116"/>
      <c r="AB39" s="116"/>
      <c r="AC39" s="116"/>
      <c r="AD39" s="116"/>
      <c r="AE39" s="116"/>
      <c r="AF39" s="117"/>
      <c r="AG39" s="115"/>
      <c r="AH39" s="116"/>
      <c r="AI39" s="116"/>
      <c r="AJ39" s="116"/>
      <c r="AK39" s="116"/>
      <c r="AL39" s="116"/>
      <c r="AM39" s="117"/>
      <c r="AN39" s="115"/>
      <c r="AO39" s="116"/>
      <c r="AP39" s="116"/>
      <c r="AQ39" s="116"/>
      <c r="AR39" s="116"/>
      <c r="AS39" s="116"/>
      <c r="AT39" s="117"/>
      <c r="AU39" s="115"/>
      <c r="AV39" s="116"/>
      <c r="AW39" s="116"/>
      <c r="AX39" s="860"/>
      <c r="AY39" s="861"/>
      <c r="AZ39" s="862"/>
      <c r="BA39" s="863"/>
      <c r="BB39" s="887"/>
      <c r="BC39" s="888"/>
      <c r="BD39" s="888"/>
      <c r="BE39" s="888"/>
      <c r="BF39" s="889"/>
    </row>
    <row r="40" spans="2:58" ht="20.25" customHeight="1" x14ac:dyDescent="0.15">
      <c r="B40" s="899"/>
      <c r="C40" s="904"/>
      <c r="D40" s="905"/>
      <c r="E40" s="906"/>
      <c r="F40" s="118"/>
      <c r="G40" s="842"/>
      <c r="H40" s="847"/>
      <c r="I40" s="845"/>
      <c r="J40" s="845"/>
      <c r="K40" s="846"/>
      <c r="L40" s="851"/>
      <c r="M40" s="852"/>
      <c r="N40" s="852"/>
      <c r="O40" s="853"/>
      <c r="P40" s="873" t="s">
        <v>201</v>
      </c>
      <c r="Q40" s="874"/>
      <c r="R40" s="875"/>
      <c r="S40" s="119" t="str">
        <f>IF(S39="","",VLOOKUP(S39,'参考様式１－２(シフト記号表)'!$C$6:$K$35,9,FALSE))</f>
        <v/>
      </c>
      <c r="T40" s="120" t="str">
        <f>IF(T39="","",VLOOKUP(T39,'参考様式１－２(シフト記号表)'!$C$6:$K$35,9,FALSE))</f>
        <v/>
      </c>
      <c r="U40" s="120" t="str">
        <f>IF(U39="","",VLOOKUP(U39,'参考様式１－２(シフト記号表)'!$C$6:$K$35,9,FALSE))</f>
        <v/>
      </c>
      <c r="V40" s="120" t="str">
        <f>IF(V39="","",VLOOKUP(V39,'参考様式１－２(シフト記号表)'!$C$6:$K$35,9,FALSE))</f>
        <v/>
      </c>
      <c r="W40" s="120" t="str">
        <f>IF(W39="","",VLOOKUP(W39,'参考様式１－２(シフト記号表)'!$C$6:$K$35,9,FALSE))</f>
        <v/>
      </c>
      <c r="X40" s="120" t="str">
        <f>IF(X39="","",VLOOKUP(X39,'参考様式１－２(シフト記号表)'!$C$6:$K$35,9,FALSE))</f>
        <v/>
      </c>
      <c r="Y40" s="121" t="str">
        <f>IF(Y39="","",VLOOKUP(Y39,'参考様式１－２(シフト記号表)'!$C$6:$K$35,9,FALSE))</f>
        <v/>
      </c>
      <c r="Z40" s="119" t="str">
        <f>IF(Z39="","",VLOOKUP(Z39,'参考様式１－２(シフト記号表)'!$C$6:$K$35,9,FALSE))</f>
        <v/>
      </c>
      <c r="AA40" s="120" t="str">
        <f>IF(AA39="","",VLOOKUP(AA39,'参考様式１－２(シフト記号表)'!$C$6:$K$35,9,FALSE))</f>
        <v/>
      </c>
      <c r="AB40" s="120" t="str">
        <f>IF(AB39="","",VLOOKUP(AB39,'参考様式１－２(シフト記号表)'!$C$6:$K$35,9,FALSE))</f>
        <v/>
      </c>
      <c r="AC40" s="120" t="str">
        <f>IF(AC39="","",VLOOKUP(AC39,'参考様式１－２(シフト記号表)'!$C$6:$K$35,9,FALSE))</f>
        <v/>
      </c>
      <c r="AD40" s="120" t="str">
        <f>IF(AD39="","",VLOOKUP(AD39,'参考様式１－２(シフト記号表)'!$C$6:$K$35,9,FALSE))</f>
        <v/>
      </c>
      <c r="AE40" s="120" t="str">
        <f>IF(AE39="","",VLOOKUP(AE39,'参考様式１－２(シフト記号表)'!$C$6:$K$35,9,FALSE))</f>
        <v/>
      </c>
      <c r="AF40" s="121" t="str">
        <f>IF(AF39="","",VLOOKUP(AF39,'参考様式１－２(シフト記号表)'!$C$6:$K$35,9,FALSE))</f>
        <v/>
      </c>
      <c r="AG40" s="119" t="str">
        <f>IF(AG39="","",VLOOKUP(AG39,'参考様式１－２(シフト記号表)'!$C$6:$K$35,9,FALSE))</f>
        <v/>
      </c>
      <c r="AH40" s="120" t="str">
        <f>IF(AH39="","",VLOOKUP(AH39,'参考様式１－２(シフト記号表)'!$C$6:$K$35,9,FALSE))</f>
        <v/>
      </c>
      <c r="AI40" s="120" t="str">
        <f>IF(AI39="","",VLOOKUP(AI39,'参考様式１－２(シフト記号表)'!$C$6:$K$35,9,FALSE))</f>
        <v/>
      </c>
      <c r="AJ40" s="120" t="str">
        <f>IF(AJ39="","",VLOOKUP(AJ39,'参考様式１－２(シフト記号表)'!$C$6:$K$35,9,FALSE))</f>
        <v/>
      </c>
      <c r="AK40" s="120" t="str">
        <f>IF(AK39="","",VLOOKUP(AK39,'参考様式１－２(シフト記号表)'!$C$6:$K$35,9,FALSE))</f>
        <v/>
      </c>
      <c r="AL40" s="120" t="str">
        <f>IF(AL39="","",VLOOKUP(AL39,'参考様式１－２(シフト記号表)'!$C$6:$K$35,9,FALSE))</f>
        <v/>
      </c>
      <c r="AM40" s="121" t="str">
        <f>IF(AM39="","",VLOOKUP(AM39,'参考様式１－２(シフト記号表)'!$C$6:$K$35,9,FALSE))</f>
        <v/>
      </c>
      <c r="AN40" s="119" t="str">
        <f>IF(AN39="","",VLOOKUP(AN39,'参考様式１－２(シフト記号表)'!$C$6:$K$35,9,FALSE))</f>
        <v/>
      </c>
      <c r="AO40" s="120" t="str">
        <f>IF(AO39="","",VLOOKUP(AO39,'参考様式１－２(シフト記号表)'!$C$6:$K$35,9,FALSE))</f>
        <v/>
      </c>
      <c r="AP40" s="120" t="str">
        <f>IF(AP39="","",VLOOKUP(AP39,'参考様式１－２(シフト記号表)'!$C$6:$K$35,9,FALSE))</f>
        <v/>
      </c>
      <c r="AQ40" s="120" t="str">
        <f>IF(AQ39="","",VLOOKUP(AQ39,'参考様式１－２(シフト記号表)'!$C$6:$K$35,9,FALSE))</f>
        <v/>
      </c>
      <c r="AR40" s="120" t="str">
        <f>IF(AR39="","",VLOOKUP(AR39,'参考様式１－２(シフト記号表)'!$C$6:$K$35,9,FALSE))</f>
        <v/>
      </c>
      <c r="AS40" s="120" t="str">
        <f>IF(AS39="","",VLOOKUP(AS39,'参考様式１－２(シフト記号表)'!$C$6:$K$35,9,FALSE))</f>
        <v/>
      </c>
      <c r="AT40" s="121" t="str">
        <f>IF(AT39="","",VLOOKUP(AT39,'参考様式１－２(シフト記号表)'!$C$6:$K$35,9,FALSE))</f>
        <v/>
      </c>
      <c r="AU40" s="119" t="str">
        <f>IF(AU39="","",VLOOKUP(AU39,'参考様式１－２(シフト記号表)'!$C$6:$K$35,9,FALSE))</f>
        <v/>
      </c>
      <c r="AV40" s="120" t="str">
        <f>IF(AV39="","",VLOOKUP(AV39,'参考様式１－２(シフト記号表)'!$C$6:$K$35,9,FALSE))</f>
        <v/>
      </c>
      <c r="AW40" s="120" t="str">
        <f>IF(AW39="","",VLOOKUP(AW39,'参考様式１－２(シフト記号表)'!$C$6:$K$35,9,FALSE))</f>
        <v/>
      </c>
      <c r="AX40" s="876">
        <f>IF($BB$3="４週",SUM(S40:AT40),IF($BB$3="暦月",SUM(S40:AW40),""))</f>
        <v>0</v>
      </c>
      <c r="AY40" s="877"/>
      <c r="AZ40" s="878">
        <f>IF($BB$3="４週",AX40/4,IF($BB$3="暦月",'参考様式１－２(勤務形態一覧表)'!AX40/('参考様式１－２(勤務形態一覧表)'!$BB$7/7),""))</f>
        <v>0</v>
      </c>
      <c r="BA40" s="879"/>
      <c r="BB40" s="890"/>
      <c r="BC40" s="891"/>
      <c r="BD40" s="891"/>
      <c r="BE40" s="891"/>
      <c r="BF40" s="892"/>
    </row>
    <row r="41" spans="2:58" ht="20.25" customHeight="1" x14ac:dyDescent="0.15">
      <c r="B41" s="899"/>
      <c r="C41" s="920"/>
      <c r="D41" s="921"/>
      <c r="E41" s="922"/>
      <c r="F41" s="118">
        <f>C39</f>
        <v>0</v>
      </c>
      <c r="G41" s="843"/>
      <c r="H41" s="847"/>
      <c r="I41" s="845"/>
      <c r="J41" s="845"/>
      <c r="K41" s="846"/>
      <c r="L41" s="854"/>
      <c r="M41" s="855"/>
      <c r="N41" s="855"/>
      <c r="O41" s="856"/>
      <c r="P41" s="896" t="s">
        <v>202</v>
      </c>
      <c r="Q41" s="897"/>
      <c r="R41" s="898"/>
      <c r="S41" s="123" t="str">
        <f>IF(S39="","",VLOOKUP(S39,'参考様式１－２(シフト記号表)'!$C$6:$U$35,19,FALSE))</f>
        <v/>
      </c>
      <c r="T41" s="124" t="str">
        <f>IF(T39="","",VLOOKUP(T39,'参考様式１－２(シフト記号表)'!$C$6:$U$35,19,FALSE))</f>
        <v/>
      </c>
      <c r="U41" s="124" t="str">
        <f>IF(U39="","",VLOOKUP(U39,'参考様式１－２(シフト記号表)'!$C$6:$U$35,19,FALSE))</f>
        <v/>
      </c>
      <c r="V41" s="124" t="str">
        <f>IF(V39="","",VLOOKUP(V39,'参考様式１－２(シフト記号表)'!$C$6:$U$35,19,FALSE))</f>
        <v/>
      </c>
      <c r="W41" s="124" t="str">
        <f>IF(W39="","",VLOOKUP(W39,'参考様式１－２(シフト記号表)'!$C$6:$U$35,19,FALSE))</f>
        <v/>
      </c>
      <c r="X41" s="124" t="str">
        <f>IF(X39="","",VLOOKUP(X39,'参考様式１－２(シフト記号表)'!$C$6:$U$35,19,FALSE))</f>
        <v/>
      </c>
      <c r="Y41" s="125" t="str">
        <f>IF(Y39="","",VLOOKUP(Y39,'参考様式１－２(シフト記号表)'!$C$6:$U$35,19,FALSE))</f>
        <v/>
      </c>
      <c r="Z41" s="123" t="str">
        <f>IF(Z39="","",VLOOKUP(Z39,'参考様式１－２(シフト記号表)'!$C$6:$U$35,19,FALSE))</f>
        <v/>
      </c>
      <c r="AA41" s="124" t="str">
        <f>IF(AA39="","",VLOOKUP(AA39,'参考様式１－２(シフト記号表)'!$C$6:$U$35,19,FALSE))</f>
        <v/>
      </c>
      <c r="AB41" s="124" t="str">
        <f>IF(AB39="","",VLOOKUP(AB39,'参考様式１－２(シフト記号表)'!$C$6:$U$35,19,FALSE))</f>
        <v/>
      </c>
      <c r="AC41" s="124" t="str">
        <f>IF(AC39="","",VLOOKUP(AC39,'参考様式１－２(シフト記号表)'!$C$6:$U$35,19,FALSE))</f>
        <v/>
      </c>
      <c r="AD41" s="124" t="str">
        <f>IF(AD39="","",VLOOKUP(AD39,'参考様式１－２(シフト記号表)'!$C$6:$U$35,19,FALSE))</f>
        <v/>
      </c>
      <c r="AE41" s="124" t="str">
        <f>IF(AE39="","",VLOOKUP(AE39,'参考様式１－２(シフト記号表)'!$C$6:$U$35,19,FALSE))</f>
        <v/>
      </c>
      <c r="AF41" s="125" t="str">
        <f>IF(AF39="","",VLOOKUP(AF39,'参考様式１－２(シフト記号表)'!$C$6:$U$35,19,FALSE))</f>
        <v/>
      </c>
      <c r="AG41" s="123" t="str">
        <f>IF(AG39="","",VLOOKUP(AG39,'参考様式１－２(シフト記号表)'!$C$6:$U$35,19,FALSE))</f>
        <v/>
      </c>
      <c r="AH41" s="124" t="str">
        <f>IF(AH39="","",VLOOKUP(AH39,'参考様式１－２(シフト記号表)'!$C$6:$U$35,19,FALSE))</f>
        <v/>
      </c>
      <c r="AI41" s="124" t="str">
        <f>IF(AI39="","",VLOOKUP(AI39,'参考様式１－２(シフト記号表)'!$C$6:$U$35,19,FALSE))</f>
        <v/>
      </c>
      <c r="AJ41" s="124" t="str">
        <f>IF(AJ39="","",VLOOKUP(AJ39,'参考様式１－２(シフト記号表)'!$C$6:$U$35,19,FALSE))</f>
        <v/>
      </c>
      <c r="AK41" s="124" t="str">
        <f>IF(AK39="","",VLOOKUP(AK39,'参考様式１－２(シフト記号表)'!$C$6:$U$35,19,FALSE))</f>
        <v/>
      </c>
      <c r="AL41" s="124" t="str">
        <f>IF(AL39="","",VLOOKUP(AL39,'参考様式１－２(シフト記号表)'!$C$6:$U$35,19,FALSE))</f>
        <v/>
      </c>
      <c r="AM41" s="125" t="str">
        <f>IF(AM39="","",VLOOKUP(AM39,'参考様式１－２(シフト記号表)'!$C$6:$U$35,19,FALSE))</f>
        <v/>
      </c>
      <c r="AN41" s="123" t="str">
        <f>IF(AN39="","",VLOOKUP(AN39,'参考様式１－２(シフト記号表)'!$C$6:$U$35,19,FALSE))</f>
        <v/>
      </c>
      <c r="AO41" s="124" t="str">
        <f>IF(AO39="","",VLOOKUP(AO39,'参考様式１－２(シフト記号表)'!$C$6:$U$35,19,FALSE))</f>
        <v/>
      </c>
      <c r="AP41" s="124" t="str">
        <f>IF(AP39="","",VLOOKUP(AP39,'参考様式１－２(シフト記号表)'!$C$6:$U$35,19,FALSE))</f>
        <v/>
      </c>
      <c r="AQ41" s="124" t="str">
        <f>IF(AQ39="","",VLOOKUP(AQ39,'参考様式１－２(シフト記号表)'!$C$6:$U$35,19,FALSE))</f>
        <v/>
      </c>
      <c r="AR41" s="124" t="str">
        <f>IF(AR39="","",VLOOKUP(AR39,'参考様式１－２(シフト記号表)'!$C$6:$U$35,19,FALSE))</f>
        <v/>
      </c>
      <c r="AS41" s="124" t="str">
        <f>IF(AS39="","",VLOOKUP(AS39,'参考様式１－２(シフト記号表)'!$C$6:$U$35,19,FALSE))</f>
        <v/>
      </c>
      <c r="AT41" s="125" t="str">
        <f>IF(AT39="","",VLOOKUP(AT39,'参考様式１－２(シフト記号表)'!$C$6:$U$35,19,FALSE))</f>
        <v/>
      </c>
      <c r="AU41" s="123" t="str">
        <f>IF(AU39="","",VLOOKUP(AU39,'参考様式１－２(シフト記号表)'!$C$6:$U$35,19,FALSE))</f>
        <v/>
      </c>
      <c r="AV41" s="124" t="str">
        <f>IF(AV39="","",VLOOKUP(AV39,'参考様式１－２(シフト記号表)'!$C$6:$U$35,19,FALSE))</f>
        <v/>
      </c>
      <c r="AW41" s="124" t="str">
        <f>IF(AW39="","",VLOOKUP(AW39,'参考様式１－２(シフト記号表)'!$C$6:$U$35,19,FALSE))</f>
        <v/>
      </c>
      <c r="AX41" s="883">
        <f>IF($BB$3="４週",SUM(S41:AT41),IF($BB$3="暦月",SUM(S41:AW41),""))</f>
        <v>0</v>
      </c>
      <c r="AY41" s="884"/>
      <c r="AZ41" s="885">
        <f>IF($BB$3="４週",AX41/4,IF($BB$3="暦月",'参考様式１－２(勤務形態一覧表)'!AX41/('参考様式１－２(勤務形態一覧表)'!$BB$7/7),""))</f>
        <v>0</v>
      </c>
      <c r="BA41" s="886"/>
      <c r="BB41" s="893"/>
      <c r="BC41" s="894"/>
      <c r="BD41" s="894"/>
      <c r="BE41" s="894"/>
      <c r="BF41" s="895"/>
    </row>
    <row r="42" spans="2:58" ht="20.25" customHeight="1" x14ac:dyDescent="0.15">
      <c r="B42" s="899">
        <f>B39+1</f>
        <v>8</v>
      </c>
      <c r="C42" s="901"/>
      <c r="D42" s="902"/>
      <c r="E42" s="903"/>
      <c r="F42" s="240"/>
      <c r="G42" s="841"/>
      <c r="H42" s="844"/>
      <c r="I42" s="845"/>
      <c r="J42" s="845"/>
      <c r="K42" s="846"/>
      <c r="L42" s="848"/>
      <c r="M42" s="849"/>
      <c r="N42" s="849"/>
      <c r="O42" s="850"/>
      <c r="P42" s="857" t="s">
        <v>200</v>
      </c>
      <c r="Q42" s="858"/>
      <c r="R42" s="859"/>
      <c r="S42" s="115"/>
      <c r="T42" s="116"/>
      <c r="U42" s="116"/>
      <c r="V42" s="116"/>
      <c r="W42" s="116"/>
      <c r="X42" s="116"/>
      <c r="Y42" s="117"/>
      <c r="Z42" s="115"/>
      <c r="AA42" s="116"/>
      <c r="AB42" s="116"/>
      <c r="AC42" s="116"/>
      <c r="AD42" s="116"/>
      <c r="AE42" s="116"/>
      <c r="AF42" s="117"/>
      <c r="AG42" s="115"/>
      <c r="AH42" s="116"/>
      <c r="AI42" s="116"/>
      <c r="AJ42" s="116"/>
      <c r="AK42" s="116"/>
      <c r="AL42" s="116"/>
      <c r="AM42" s="117"/>
      <c r="AN42" s="115"/>
      <c r="AO42" s="116"/>
      <c r="AP42" s="116"/>
      <c r="AQ42" s="116"/>
      <c r="AR42" s="116"/>
      <c r="AS42" s="116"/>
      <c r="AT42" s="117"/>
      <c r="AU42" s="115"/>
      <c r="AV42" s="116"/>
      <c r="AW42" s="116"/>
      <c r="AX42" s="860"/>
      <c r="AY42" s="861"/>
      <c r="AZ42" s="862"/>
      <c r="BA42" s="863"/>
      <c r="BB42" s="887"/>
      <c r="BC42" s="888"/>
      <c r="BD42" s="888"/>
      <c r="BE42" s="888"/>
      <c r="BF42" s="889"/>
    </row>
    <row r="43" spans="2:58" ht="20.25" customHeight="1" x14ac:dyDescent="0.15">
      <c r="B43" s="899"/>
      <c r="C43" s="904"/>
      <c r="D43" s="905"/>
      <c r="E43" s="906"/>
      <c r="F43" s="118"/>
      <c r="G43" s="842"/>
      <c r="H43" s="847"/>
      <c r="I43" s="845"/>
      <c r="J43" s="845"/>
      <c r="K43" s="846"/>
      <c r="L43" s="851"/>
      <c r="M43" s="852"/>
      <c r="N43" s="852"/>
      <c r="O43" s="853"/>
      <c r="P43" s="873" t="s">
        <v>201</v>
      </c>
      <c r="Q43" s="874"/>
      <c r="R43" s="875"/>
      <c r="S43" s="119" t="str">
        <f>IF(S42="","",VLOOKUP(S42,'参考様式１－２(シフト記号表)'!$C$6:$K$35,9,FALSE))</f>
        <v/>
      </c>
      <c r="T43" s="120" t="str">
        <f>IF(T42="","",VLOOKUP(T42,'参考様式１－２(シフト記号表)'!$C$6:$K$35,9,FALSE))</f>
        <v/>
      </c>
      <c r="U43" s="120" t="str">
        <f>IF(U42="","",VLOOKUP(U42,'参考様式１－２(シフト記号表)'!$C$6:$K$35,9,FALSE))</f>
        <v/>
      </c>
      <c r="V43" s="120" t="str">
        <f>IF(V42="","",VLOOKUP(V42,'参考様式１－２(シフト記号表)'!$C$6:$K$35,9,FALSE))</f>
        <v/>
      </c>
      <c r="W43" s="120" t="str">
        <f>IF(W42="","",VLOOKUP(W42,'参考様式１－２(シフト記号表)'!$C$6:$K$35,9,FALSE))</f>
        <v/>
      </c>
      <c r="X43" s="120" t="str">
        <f>IF(X42="","",VLOOKUP(X42,'参考様式１－２(シフト記号表)'!$C$6:$K$35,9,FALSE))</f>
        <v/>
      </c>
      <c r="Y43" s="121" t="str">
        <f>IF(Y42="","",VLOOKUP(Y42,'参考様式１－２(シフト記号表)'!$C$6:$K$35,9,FALSE))</f>
        <v/>
      </c>
      <c r="Z43" s="119" t="str">
        <f>IF(Z42="","",VLOOKUP(Z42,'参考様式１－２(シフト記号表)'!$C$6:$K$35,9,FALSE))</f>
        <v/>
      </c>
      <c r="AA43" s="120" t="str">
        <f>IF(AA42="","",VLOOKUP(AA42,'参考様式１－２(シフト記号表)'!$C$6:$K$35,9,FALSE))</f>
        <v/>
      </c>
      <c r="AB43" s="120" t="str">
        <f>IF(AB42="","",VLOOKUP(AB42,'参考様式１－２(シフト記号表)'!$C$6:$K$35,9,FALSE))</f>
        <v/>
      </c>
      <c r="AC43" s="120" t="str">
        <f>IF(AC42="","",VLOOKUP(AC42,'参考様式１－２(シフト記号表)'!$C$6:$K$35,9,FALSE))</f>
        <v/>
      </c>
      <c r="AD43" s="120" t="str">
        <f>IF(AD42="","",VLOOKUP(AD42,'参考様式１－２(シフト記号表)'!$C$6:$K$35,9,FALSE))</f>
        <v/>
      </c>
      <c r="AE43" s="120" t="str">
        <f>IF(AE42="","",VLOOKUP(AE42,'参考様式１－２(シフト記号表)'!$C$6:$K$35,9,FALSE))</f>
        <v/>
      </c>
      <c r="AF43" s="121" t="str">
        <f>IF(AF42="","",VLOOKUP(AF42,'参考様式１－２(シフト記号表)'!$C$6:$K$35,9,FALSE))</f>
        <v/>
      </c>
      <c r="AG43" s="119" t="str">
        <f>IF(AG42="","",VLOOKUP(AG42,'参考様式１－２(シフト記号表)'!$C$6:$K$35,9,FALSE))</f>
        <v/>
      </c>
      <c r="AH43" s="120" t="str">
        <f>IF(AH42="","",VLOOKUP(AH42,'参考様式１－２(シフト記号表)'!$C$6:$K$35,9,FALSE))</f>
        <v/>
      </c>
      <c r="AI43" s="120" t="str">
        <f>IF(AI42="","",VLOOKUP(AI42,'参考様式１－２(シフト記号表)'!$C$6:$K$35,9,FALSE))</f>
        <v/>
      </c>
      <c r="AJ43" s="120" t="str">
        <f>IF(AJ42="","",VLOOKUP(AJ42,'参考様式１－２(シフト記号表)'!$C$6:$K$35,9,FALSE))</f>
        <v/>
      </c>
      <c r="AK43" s="120" t="str">
        <f>IF(AK42="","",VLOOKUP(AK42,'参考様式１－２(シフト記号表)'!$C$6:$K$35,9,FALSE))</f>
        <v/>
      </c>
      <c r="AL43" s="120" t="str">
        <f>IF(AL42="","",VLOOKUP(AL42,'参考様式１－２(シフト記号表)'!$C$6:$K$35,9,FALSE))</f>
        <v/>
      </c>
      <c r="AM43" s="121" t="str">
        <f>IF(AM42="","",VLOOKUP(AM42,'参考様式１－２(シフト記号表)'!$C$6:$K$35,9,FALSE))</f>
        <v/>
      </c>
      <c r="AN43" s="119" t="str">
        <f>IF(AN42="","",VLOOKUP(AN42,'参考様式１－２(シフト記号表)'!$C$6:$K$35,9,FALSE))</f>
        <v/>
      </c>
      <c r="AO43" s="120" t="str">
        <f>IF(AO42="","",VLOOKUP(AO42,'参考様式１－２(シフト記号表)'!$C$6:$K$35,9,FALSE))</f>
        <v/>
      </c>
      <c r="AP43" s="120" t="str">
        <f>IF(AP42="","",VLOOKUP(AP42,'参考様式１－２(シフト記号表)'!$C$6:$K$35,9,FALSE))</f>
        <v/>
      </c>
      <c r="AQ43" s="120" t="str">
        <f>IF(AQ42="","",VLOOKUP(AQ42,'参考様式１－２(シフト記号表)'!$C$6:$K$35,9,FALSE))</f>
        <v/>
      </c>
      <c r="AR43" s="120" t="str">
        <f>IF(AR42="","",VLOOKUP(AR42,'参考様式１－２(シフト記号表)'!$C$6:$K$35,9,FALSE))</f>
        <v/>
      </c>
      <c r="AS43" s="120" t="str">
        <f>IF(AS42="","",VLOOKUP(AS42,'参考様式１－２(シフト記号表)'!$C$6:$K$35,9,FALSE))</f>
        <v/>
      </c>
      <c r="AT43" s="121" t="str">
        <f>IF(AT42="","",VLOOKUP(AT42,'参考様式１－２(シフト記号表)'!$C$6:$K$35,9,FALSE))</f>
        <v/>
      </c>
      <c r="AU43" s="119" t="str">
        <f>IF(AU42="","",VLOOKUP(AU42,'参考様式１－２(シフト記号表)'!$C$6:$K$35,9,FALSE))</f>
        <v/>
      </c>
      <c r="AV43" s="120" t="str">
        <f>IF(AV42="","",VLOOKUP(AV42,'参考様式１－２(シフト記号表)'!$C$6:$K$35,9,FALSE))</f>
        <v/>
      </c>
      <c r="AW43" s="120" t="str">
        <f>IF(AW42="","",VLOOKUP(AW42,'参考様式１－２(シフト記号表)'!$C$6:$K$35,9,FALSE))</f>
        <v/>
      </c>
      <c r="AX43" s="876">
        <f>IF($BB$3="４週",SUM(S43:AT43),IF($BB$3="暦月",SUM(S43:AW43),""))</f>
        <v>0</v>
      </c>
      <c r="AY43" s="877"/>
      <c r="AZ43" s="878">
        <f>IF($BB$3="４週",AX43/4,IF($BB$3="暦月",'参考様式１－２(勤務形態一覧表)'!AX43/('参考様式１－２(勤務形態一覧表)'!$BB$7/7),""))</f>
        <v>0</v>
      </c>
      <c r="BA43" s="879"/>
      <c r="BB43" s="890"/>
      <c r="BC43" s="891"/>
      <c r="BD43" s="891"/>
      <c r="BE43" s="891"/>
      <c r="BF43" s="892"/>
    </row>
    <row r="44" spans="2:58" ht="20.25" customHeight="1" x14ac:dyDescent="0.15">
      <c r="B44" s="899"/>
      <c r="C44" s="920"/>
      <c r="D44" s="921"/>
      <c r="E44" s="922"/>
      <c r="F44" s="118">
        <f>C42</f>
        <v>0</v>
      </c>
      <c r="G44" s="843"/>
      <c r="H44" s="847"/>
      <c r="I44" s="845"/>
      <c r="J44" s="845"/>
      <c r="K44" s="846"/>
      <c r="L44" s="854"/>
      <c r="M44" s="855"/>
      <c r="N44" s="855"/>
      <c r="O44" s="856"/>
      <c r="P44" s="896" t="s">
        <v>202</v>
      </c>
      <c r="Q44" s="897"/>
      <c r="R44" s="898"/>
      <c r="S44" s="123" t="str">
        <f>IF(S42="","",VLOOKUP(S42,'参考様式１－２(シフト記号表)'!$C$6:$U$35,19,FALSE))</f>
        <v/>
      </c>
      <c r="T44" s="124" t="str">
        <f>IF(T42="","",VLOOKUP(T42,'参考様式１－２(シフト記号表)'!$C$6:$U$35,19,FALSE))</f>
        <v/>
      </c>
      <c r="U44" s="124" t="str">
        <f>IF(U42="","",VLOOKUP(U42,'参考様式１－２(シフト記号表)'!$C$6:$U$35,19,FALSE))</f>
        <v/>
      </c>
      <c r="V44" s="124" t="str">
        <f>IF(V42="","",VLOOKUP(V42,'参考様式１－２(シフト記号表)'!$C$6:$U$35,19,FALSE))</f>
        <v/>
      </c>
      <c r="W44" s="124" t="str">
        <f>IF(W42="","",VLOOKUP(W42,'参考様式１－２(シフト記号表)'!$C$6:$U$35,19,FALSE))</f>
        <v/>
      </c>
      <c r="X44" s="124" t="str">
        <f>IF(X42="","",VLOOKUP(X42,'参考様式１－２(シフト記号表)'!$C$6:$U$35,19,FALSE))</f>
        <v/>
      </c>
      <c r="Y44" s="125" t="str">
        <f>IF(Y42="","",VLOOKUP(Y42,'参考様式１－２(シフト記号表)'!$C$6:$U$35,19,FALSE))</f>
        <v/>
      </c>
      <c r="Z44" s="123" t="str">
        <f>IF(Z42="","",VLOOKUP(Z42,'参考様式１－２(シフト記号表)'!$C$6:$U$35,19,FALSE))</f>
        <v/>
      </c>
      <c r="AA44" s="124" t="str">
        <f>IF(AA42="","",VLOOKUP(AA42,'参考様式１－２(シフト記号表)'!$C$6:$U$35,19,FALSE))</f>
        <v/>
      </c>
      <c r="AB44" s="124" t="str">
        <f>IF(AB42="","",VLOOKUP(AB42,'参考様式１－２(シフト記号表)'!$C$6:$U$35,19,FALSE))</f>
        <v/>
      </c>
      <c r="AC44" s="124" t="str">
        <f>IF(AC42="","",VLOOKUP(AC42,'参考様式１－２(シフト記号表)'!$C$6:$U$35,19,FALSE))</f>
        <v/>
      </c>
      <c r="AD44" s="124" t="str">
        <f>IF(AD42="","",VLOOKUP(AD42,'参考様式１－２(シフト記号表)'!$C$6:$U$35,19,FALSE))</f>
        <v/>
      </c>
      <c r="AE44" s="124" t="str">
        <f>IF(AE42="","",VLOOKUP(AE42,'参考様式１－２(シフト記号表)'!$C$6:$U$35,19,FALSE))</f>
        <v/>
      </c>
      <c r="AF44" s="125" t="str">
        <f>IF(AF42="","",VLOOKUP(AF42,'参考様式１－２(シフト記号表)'!$C$6:$U$35,19,FALSE))</f>
        <v/>
      </c>
      <c r="AG44" s="123" t="str">
        <f>IF(AG42="","",VLOOKUP(AG42,'参考様式１－２(シフト記号表)'!$C$6:$U$35,19,FALSE))</f>
        <v/>
      </c>
      <c r="AH44" s="124" t="str">
        <f>IF(AH42="","",VLOOKUP(AH42,'参考様式１－２(シフト記号表)'!$C$6:$U$35,19,FALSE))</f>
        <v/>
      </c>
      <c r="AI44" s="124" t="str">
        <f>IF(AI42="","",VLOOKUP(AI42,'参考様式１－２(シフト記号表)'!$C$6:$U$35,19,FALSE))</f>
        <v/>
      </c>
      <c r="AJ44" s="124" t="str">
        <f>IF(AJ42="","",VLOOKUP(AJ42,'参考様式１－２(シフト記号表)'!$C$6:$U$35,19,FALSE))</f>
        <v/>
      </c>
      <c r="AK44" s="124" t="str">
        <f>IF(AK42="","",VLOOKUP(AK42,'参考様式１－２(シフト記号表)'!$C$6:$U$35,19,FALSE))</f>
        <v/>
      </c>
      <c r="AL44" s="124" t="str">
        <f>IF(AL42="","",VLOOKUP(AL42,'参考様式１－２(シフト記号表)'!$C$6:$U$35,19,FALSE))</f>
        <v/>
      </c>
      <c r="AM44" s="125" t="str">
        <f>IF(AM42="","",VLOOKUP(AM42,'参考様式１－２(シフト記号表)'!$C$6:$U$35,19,FALSE))</f>
        <v/>
      </c>
      <c r="AN44" s="123" t="str">
        <f>IF(AN42="","",VLOOKUP(AN42,'参考様式１－２(シフト記号表)'!$C$6:$U$35,19,FALSE))</f>
        <v/>
      </c>
      <c r="AO44" s="124" t="str">
        <f>IF(AO42="","",VLOOKUP(AO42,'参考様式１－２(シフト記号表)'!$C$6:$U$35,19,FALSE))</f>
        <v/>
      </c>
      <c r="AP44" s="124" t="str">
        <f>IF(AP42="","",VLOOKUP(AP42,'参考様式１－２(シフト記号表)'!$C$6:$U$35,19,FALSE))</f>
        <v/>
      </c>
      <c r="AQ44" s="124" t="str">
        <f>IF(AQ42="","",VLOOKUP(AQ42,'参考様式１－２(シフト記号表)'!$C$6:$U$35,19,FALSE))</f>
        <v/>
      </c>
      <c r="AR44" s="124" t="str">
        <f>IF(AR42="","",VLOOKUP(AR42,'参考様式１－２(シフト記号表)'!$C$6:$U$35,19,FALSE))</f>
        <v/>
      </c>
      <c r="AS44" s="124" t="str">
        <f>IF(AS42="","",VLOOKUP(AS42,'参考様式１－２(シフト記号表)'!$C$6:$U$35,19,FALSE))</f>
        <v/>
      </c>
      <c r="AT44" s="125" t="str">
        <f>IF(AT42="","",VLOOKUP(AT42,'参考様式１－２(シフト記号表)'!$C$6:$U$35,19,FALSE))</f>
        <v/>
      </c>
      <c r="AU44" s="123" t="str">
        <f>IF(AU42="","",VLOOKUP(AU42,'参考様式１－２(シフト記号表)'!$C$6:$U$35,19,FALSE))</f>
        <v/>
      </c>
      <c r="AV44" s="124" t="str">
        <f>IF(AV42="","",VLOOKUP(AV42,'参考様式１－２(シフト記号表)'!$C$6:$U$35,19,FALSE))</f>
        <v/>
      </c>
      <c r="AW44" s="124" t="str">
        <f>IF(AW42="","",VLOOKUP(AW42,'参考様式１－２(シフト記号表)'!$C$6:$U$35,19,FALSE))</f>
        <v/>
      </c>
      <c r="AX44" s="883">
        <f>IF($BB$3="４週",SUM(S44:AT44),IF($BB$3="暦月",SUM(S44:AW44),""))</f>
        <v>0</v>
      </c>
      <c r="AY44" s="884"/>
      <c r="AZ44" s="885">
        <f>IF($BB$3="４週",AX44/4,IF($BB$3="暦月",'参考様式１－２(勤務形態一覧表)'!AX44/('参考様式１－２(勤務形態一覧表)'!$BB$7/7),""))</f>
        <v>0</v>
      </c>
      <c r="BA44" s="886"/>
      <c r="BB44" s="893"/>
      <c r="BC44" s="894"/>
      <c r="BD44" s="894"/>
      <c r="BE44" s="894"/>
      <c r="BF44" s="895"/>
    </row>
    <row r="45" spans="2:58" ht="20.25" customHeight="1" x14ac:dyDescent="0.15">
      <c r="B45" s="899">
        <f>B42+1</f>
        <v>9</v>
      </c>
      <c r="C45" s="901"/>
      <c r="D45" s="902"/>
      <c r="E45" s="903"/>
      <c r="F45" s="240"/>
      <c r="G45" s="841"/>
      <c r="H45" s="844"/>
      <c r="I45" s="845"/>
      <c r="J45" s="845"/>
      <c r="K45" s="846"/>
      <c r="L45" s="848"/>
      <c r="M45" s="849"/>
      <c r="N45" s="849"/>
      <c r="O45" s="850"/>
      <c r="P45" s="857" t="s">
        <v>200</v>
      </c>
      <c r="Q45" s="858"/>
      <c r="R45" s="859"/>
      <c r="S45" s="115"/>
      <c r="T45" s="116"/>
      <c r="U45" s="116"/>
      <c r="V45" s="116"/>
      <c r="W45" s="116"/>
      <c r="X45" s="116"/>
      <c r="Y45" s="117"/>
      <c r="Z45" s="115"/>
      <c r="AA45" s="116"/>
      <c r="AB45" s="116"/>
      <c r="AC45" s="116"/>
      <c r="AD45" s="116"/>
      <c r="AE45" s="116"/>
      <c r="AF45" s="117"/>
      <c r="AG45" s="115"/>
      <c r="AH45" s="116"/>
      <c r="AI45" s="116"/>
      <c r="AJ45" s="116"/>
      <c r="AK45" s="116"/>
      <c r="AL45" s="116"/>
      <c r="AM45" s="117"/>
      <c r="AN45" s="115"/>
      <c r="AO45" s="116"/>
      <c r="AP45" s="116"/>
      <c r="AQ45" s="116"/>
      <c r="AR45" s="116"/>
      <c r="AS45" s="116"/>
      <c r="AT45" s="117"/>
      <c r="AU45" s="115"/>
      <c r="AV45" s="116"/>
      <c r="AW45" s="116"/>
      <c r="AX45" s="860"/>
      <c r="AY45" s="861"/>
      <c r="AZ45" s="862"/>
      <c r="BA45" s="863"/>
      <c r="BB45" s="887"/>
      <c r="BC45" s="888"/>
      <c r="BD45" s="888"/>
      <c r="BE45" s="888"/>
      <c r="BF45" s="889"/>
    </row>
    <row r="46" spans="2:58" ht="20.25" customHeight="1" x14ac:dyDescent="0.15">
      <c r="B46" s="899"/>
      <c r="C46" s="904"/>
      <c r="D46" s="905"/>
      <c r="E46" s="906"/>
      <c r="F46" s="118"/>
      <c r="G46" s="842"/>
      <c r="H46" s="847"/>
      <c r="I46" s="845"/>
      <c r="J46" s="845"/>
      <c r="K46" s="846"/>
      <c r="L46" s="851"/>
      <c r="M46" s="852"/>
      <c r="N46" s="852"/>
      <c r="O46" s="853"/>
      <c r="P46" s="873" t="s">
        <v>201</v>
      </c>
      <c r="Q46" s="874"/>
      <c r="R46" s="875"/>
      <c r="S46" s="119" t="str">
        <f>IF(S45="","",VLOOKUP(S45,'参考様式１－２(シフト記号表)'!$C$6:$K$35,9,FALSE))</f>
        <v/>
      </c>
      <c r="T46" s="120" t="str">
        <f>IF(T45="","",VLOOKUP(T45,'参考様式１－２(シフト記号表)'!$C$6:$K$35,9,FALSE))</f>
        <v/>
      </c>
      <c r="U46" s="120" t="str">
        <f>IF(U45="","",VLOOKUP(U45,'参考様式１－２(シフト記号表)'!$C$6:$K$35,9,FALSE))</f>
        <v/>
      </c>
      <c r="V46" s="120" t="str">
        <f>IF(V45="","",VLOOKUP(V45,'参考様式１－２(シフト記号表)'!$C$6:$K$35,9,FALSE))</f>
        <v/>
      </c>
      <c r="W46" s="120" t="str">
        <f>IF(W45="","",VLOOKUP(W45,'参考様式１－２(シフト記号表)'!$C$6:$K$35,9,FALSE))</f>
        <v/>
      </c>
      <c r="X46" s="120" t="str">
        <f>IF(X45="","",VLOOKUP(X45,'参考様式１－２(シフト記号表)'!$C$6:$K$35,9,FALSE))</f>
        <v/>
      </c>
      <c r="Y46" s="121" t="str">
        <f>IF(Y45="","",VLOOKUP(Y45,'参考様式１－２(シフト記号表)'!$C$6:$K$35,9,FALSE))</f>
        <v/>
      </c>
      <c r="Z46" s="119" t="str">
        <f>IF(Z45="","",VLOOKUP(Z45,'参考様式１－２(シフト記号表)'!$C$6:$K$35,9,FALSE))</f>
        <v/>
      </c>
      <c r="AA46" s="120" t="str">
        <f>IF(AA45="","",VLOOKUP(AA45,'参考様式１－２(シフト記号表)'!$C$6:$K$35,9,FALSE))</f>
        <v/>
      </c>
      <c r="AB46" s="120" t="str">
        <f>IF(AB45="","",VLOOKUP(AB45,'参考様式１－２(シフト記号表)'!$C$6:$K$35,9,FALSE))</f>
        <v/>
      </c>
      <c r="AC46" s="120" t="str">
        <f>IF(AC45="","",VLOOKUP(AC45,'参考様式１－２(シフト記号表)'!$C$6:$K$35,9,FALSE))</f>
        <v/>
      </c>
      <c r="AD46" s="120" t="str">
        <f>IF(AD45="","",VLOOKUP(AD45,'参考様式１－２(シフト記号表)'!$C$6:$K$35,9,FALSE))</f>
        <v/>
      </c>
      <c r="AE46" s="120" t="str">
        <f>IF(AE45="","",VLOOKUP(AE45,'参考様式１－２(シフト記号表)'!$C$6:$K$35,9,FALSE))</f>
        <v/>
      </c>
      <c r="AF46" s="121" t="str">
        <f>IF(AF45="","",VLOOKUP(AF45,'参考様式１－２(シフト記号表)'!$C$6:$K$35,9,FALSE))</f>
        <v/>
      </c>
      <c r="AG46" s="119" t="str">
        <f>IF(AG45="","",VLOOKUP(AG45,'参考様式１－２(シフト記号表)'!$C$6:$K$35,9,FALSE))</f>
        <v/>
      </c>
      <c r="AH46" s="120" t="str">
        <f>IF(AH45="","",VLOOKUP(AH45,'参考様式１－２(シフト記号表)'!$C$6:$K$35,9,FALSE))</f>
        <v/>
      </c>
      <c r="AI46" s="120" t="str">
        <f>IF(AI45="","",VLOOKUP(AI45,'参考様式１－２(シフト記号表)'!$C$6:$K$35,9,FALSE))</f>
        <v/>
      </c>
      <c r="AJ46" s="120" t="str">
        <f>IF(AJ45="","",VLOOKUP(AJ45,'参考様式１－２(シフト記号表)'!$C$6:$K$35,9,FALSE))</f>
        <v/>
      </c>
      <c r="AK46" s="120" t="str">
        <f>IF(AK45="","",VLOOKUP(AK45,'参考様式１－２(シフト記号表)'!$C$6:$K$35,9,FALSE))</f>
        <v/>
      </c>
      <c r="AL46" s="120" t="str">
        <f>IF(AL45="","",VLOOKUP(AL45,'参考様式１－２(シフト記号表)'!$C$6:$K$35,9,FALSE))</f>
        <v/>
      </c>
      <c r="AM46" s="121" t="str">
        <f>IF(AM45="","",VLOOKUP(AM45,'参考様式１－２(シフト記号表)'!$C$6:$K$35,9,FALSE))</f>
        <v/>
      </c>
      <c r="AN46" s="119" t="str">
        <f>IF(AN45="","",VLOOKUP(AN45,'参考様式１－２(シフト記号表)'!$C$6:$K$35,9,FALSE))</f>
        <v/>
      </c>
      <c r="AO46" s="120" t="str">
        <f>IF(AO45="","",VLOOKUP(AO45,'参考様式１－２(シフト記号表)'!$C$6:$K$35,9,FALSE))</f>
        <v/>
      </c>
      <c r="AP46" s="120" t="str">
        <f>IF(AP45="","",VLOOKUP(AP45,'参考様式１－２(シフト記号表)'!$C$6:$K$35,9,FALSE))</f>
        <v/>
      </c>
      <c r="AQ46" s="120" t="str">
        <f>IF(AQ45="","",VLOOKUP(AQ45,'参考様式１－２(シフト記号表)'!$C$6:$K$35,9,FALSE))</f>
        <v/>
      </c>
      <c r="AR46" s="120" t="str">
        <f>IF(AR45="","",VLOOKUP(AR45,'参考様式１－２(シフト記号表)'!$C$6:$K$35,9,FALSE))</f>
        <v/>
      </c>
      <c r="AS46" s="120" t="str">
        <f>IF(AS45="","",VLOOKUP(AS45,'参考様式１－２(シフト記号表)'!$C$6:$K$35,9,FALSE))</f>
        <v/>
      </c>
      <c r="AT46" s="121" t="str">
        <f>IF(AT45="","",VLOOKUP(AT45,'参考様式１－２(シフト記号表)'!$C$6:$K$35,9,FALSE))</f>
        <v/>
      </c>
      <c r="AU46" s="119" t="str">
        <f>IF(AU45="","",VLOOKUP(AU45,'参考様式１－２(シフト記号表)'!$C$6:$K$35,9,FALSE))</f>
        <v/>
      </c>
      <c r="AV46" s="120" t="str">
        <f>IF(AV45="","",VLOOKUP(AV45,'参考様式１－２(シフト記号表)'!$C$6:$K$35,9,FALSE))</f>
        <v/>
      </c>
      <c r="AW46" s="120" t="str">
        <f>IF(AW45="","",VLOOKUP(AW45,'参考様式１－２(シフト記号表)'!$C$6:$K$35,9,FALSE))</f>
        <v/>
      </c>
      <c r="AX46" s="876">
        <f>IF($BB$3="４週",SUM(S46:AT46),IF($BB$3="暦月",SUM(S46:AW46),""))</f>
        <v>0</v>
      </c>
      <c r="AY46" s="877"/>
      <c r="AZ46" s="878">
        <f>IF($BB$3="４週",AX46/4,IF($BB$3="暦月",'参考様式１－２(勤務形態一覧表)'!AX46/('参考様式１－２(勤務形態一覧表)'!$BB$7/7),""))</f>
        <v>0</v>
      </c>
      <c r="BA46" s="879"/>
      <c r="BB46" s="890"/>
      <c r="BC46" s="891"/>
      <c r="BD46" s="891"/>
      <c r="BE46" s="891"/>
      <c r="BF46" s="892"/>
    </row>
    <row r="47" spans="2:58" ht="20.25" customHeight="1" x14ac:dyDescent="0.15">
      <c r="B47" s="899"/>
      <c r="C47" s="920"/>
      <c r="D47" s="921"/>
      <c r="E47" s="922"/>
      <c r="F47" s="118">
        <f>C45</f>
        <v>0</v>
      </c>
      <c r="G47" s="843"/>
      <c r="H47" s="847"/>
      <c r="I47" s="845"/>
      <c r="J47" s="845"/>
      <c r="K47" s="846"/>
      <c r="L47" s="854"/>
      <c r="M47" s="855"/>
      <c r="N47" s="855"/>
      <c r="O47" s="856"/>
      <c r="P47" s="896" t="s">
        <v>202</v>
      </c>
      <c r="Q47" s="897"/>
      <c r="R47" s="898"/>
      <c r="S47" s="123" t="str">
        <f>IF(S45="","",VLOOKUP(S45,'参考様式１－２(シフト記号表)'!$C$6:$U$35,19,FALSE))</f>
        <v/>
      </c>
      <c r="T47" s="124" t="str">
        <f>IF(T45="","",VLOOKUP(T45,'参考様式１－２(シフト記号表)'!$C$6:$U$35,19,FALSE))</f>
        <v/>
      </c>
      <c r="U47" s="124" t="str">
        <f>IF(U45="","",VLOOKUP(U45,'参考様式１－２(シフト記号表)'!$C$6:$U$35,19,FALSE))</f>
        <v/>
      </c>
      <c r="V47" s="124" t="str">
        <f>IF(V45="","",VLOOKUP(V45,'参考様式１－２(シフト記号表)'!$C$6:$U$35,19,FALSE))</f>
        <v/>
      </c>
      <c r="W47" s="124" t="str">
        <f>IF(W45="","",VLOOKUP(W45,'参考様式１－２(シフト記号表)'!$C$6:$U$35,19,FALSE))</f>
        <v/>
      </c>
      <c r="X47" s="124" t="str">
        <f>IF(X45="","",VLOOKUP(X45,'参考様式１－２(シフト記号表)'!$C$6:$U$35,19,FALSE))</f>
        <v/>
      </c>
      <c r="Y47" s="125" t="str">
        <f>IF(Y45="","",VLOOKUP(Y45,'参考様式１－２(シフト記号表)'!$C$6:$U$35,19,FALSE))</f>
        <v/>
      </c>
      <c r="Z47" s="123" t="str">
        <f>IF(Z45="","",VLOOKUP(Z45,'参考様式１－２(シフト記号表)'!$C$6:$U$35,19,FALSE))</f>
        <v/>
      </c>
      <c r="AA47" s="124" t="str">
        <f>IF(AA45="","",VLOOKUP(AA45,'参考様式１－２(シフト記号表)'!$C$6:$U$35,19,FALSE))</f>
        <v/>
      </c>
      <c r="AB47" s="124" t="str">
        <f>IF(AB45="","",VLOOKUP(AB45,'参考様式１－２(シフト記号表)'!$C$6:$U$35,19,FALSE))</f>
        <v/>
      </c>
      <c r="AC47" s="124" t="str">
        <f>IF(AC45="","",VLOOKUP(AC45,'参考様式１－２(シフト記号表)'!$C$6:$U$35,19,FALSE))</f>
        <v/>
      </c>
      <c r="AD47" s="124" t="str">
        <f>IF(AD45="","",VLOOKUP(AD45,'参考様式１－２(シフト記号表)'!$C$6:$U$35,19,FALSE))</f>
        <v/>
      </c>
      <c r="AE47" s="124" t="str">
        <f>IF(AE45="","",VLOOKUP(AE45,'参考様式１－２(シフト記号表)'!$C$6:$U$35,19,FALSE))</f>
        <v/>
      </c>
      <c r="AF47" s="125" t="str">
        <f>IF(AF45="","",VLOOKUP(AF45,'参考様式１－２(シフト記号表)'!$C$6:$U$35,19,FALSE))</f>
        <v/>
      </c>
      <c r="AG47" s="123" t="str">
        <f>IF(AG45="","",VLOOKUP(AG45,'参考様式１－２(シフト記号表)'!$C$6:$U$35,19,FALSE))</f>
        <v/>
      </c>
      <c r="AH47" s="124" t="str">
        <f>IF(AH45="","",VLOOKUP(AH45,'参考様式１－２(シフト記号表)'!$C$6:$U$35,19,FALSE))</f>
        <v/>
      </c>
      <c r="AI47" s="124" t="str">
        <f>IF(AI45="","",VLOOKUP(AI45,'参考様式１－２(シフト記号表)'!$C$6:$U$35,19,FALSE))</f>
        <v/>
      </c>
      <c r="AJ47" s="124" t="str">
        <f>IF(AJ45="","",VLOOKUP(AJ45,'参考様式１－２(シフト記号表)'!$C$6:$U$35,19,FALSE))</f>
        <v/>
      </c>
      <c r="AK47" s="124" t="str">
        <f>IF(AK45="","",VLOOKUP(AK45,'参考様式１－２(シフト記号表)'!$C$6:$U$35,19,FALSE))</f>
        <v/>
      </c>
      <c r="AL47" s="124" t="str">
        <f>IF(AL45="","",VLOOKUP(AL45,'参考様式１－２(シフト記号表)'!$C$6:$U$35,19,FALSE))</f>
        <v/>
      </c>
      <c r="AM47" s="125" t="str">
        <f>IF(AM45="","",VLOOKUP(AM45,'参考様式１－２(シフト記号表)'!$C$6:$U$35,19,FALSE))</f>
        <v/>
      </c>
      <c r="AN47" s="123" t="str">
        <f>IF(AN45="","",VLOOKUP(AN45,'参考様式１－２(シフト記号表)'!$C$6:$U$35,19,FALSE))</f>
        <v/>
      </c>
      <c r="AO47" s="124" t="str">
        <f>IF(AO45="","",VLOOKUP(AO45,'参考様式１－２(シフト記号表)'!$C$6:$U$35,19,FALSE))</f>
        <v/>
      </c>
      <c r="AP47" s="124" t="str">
        <f>IF(AP45="","",VLOOKUP(AP45,'参考様式１－２(シフト記号表)'!$C$6:$U$35,19,FALSE))</f>
        <v/>
      </c>
      <c r="AQ47" s="124" t="str">
        <f>IF(AQ45="","",VLOOKUP(AQ45,'参考様式１－２(シフト記号表)'!$C$6:$U$35,19,FALSE))</f>
        <v/>
      </c>
      <c r="AR47" s="124" t="str">
        <f>IF(AR45="","",VLOOKUP(AR45,'参考様式１－２(シフト記号表)'!$C$6:$U$35,19,FALSE))</f>
        <v/>
      </c>
      <c r="AS47" s="124" t="str">
        <f>IF(AS45="","",VLOOKUP(AS45,'参考様式１－２(シフト記号表)'!$C$6:$U$35,19,FALSE))</f>
        <v/>
      </c>
      <c r="AT47" s="125" t="str">
        <f>IF(AT45="","",VLOOKUP(AT45,'参考様式１－２(シフト記号表)'!$C$6:$U$35,19,FALSE))</f>
        <v/>
      </c>
      <c r="AU47" s="123" t="str">
        <f>IF(AU45="","",VLOOKUP(AU45,'参考様式１－２(シフト記号表)'!$C$6:$U$35,19,FALSE))</f>
        <v/>
      </c>
      <c r="AV47" s="124" t="str">
        <f>IF(AV45="","",VLOOKUP(AV45,'参考様式１－２(シフト記号表)'!$C$6:$U$35,19,FALSE))</f>
        <v/>
      </c>
      <c r="AW47" s="124" t="str">
        <f>IF(AW45="","",VLOOKUP(AW45,'参考様式１－２(シフト記号表)'!$C$6:$U$35,19,FALSE))</f>
        <v/>
      </c>
      <c r="AX47" s="883">
        <f>IF($BB$3="４週",SUM(S47:AT47),IF($BB$3="暦月",SUM(S47:AW47),""))</f>
        <v>0</v>
      </c>
      <c r="AY47" s="884"/>
      <c r="AZ47" s="885">
        <f>IF($BB$3="４週",AX47/4,IF($BB$3="暦月",'参考様式１－２(勤務形態一覧表)'!AX47/('参考様式１－２(勤務形態一覧表)'!$BB$7/7),""))</f>
        <v>0</v>
      </c>
      <c r="BA47" s="886"/>
      <c r="BB47" s="893"/>
      <c r="BC47" s="894"/>
      <c r="BD47" s="894"/>
      <c r="BE47" s="894"/>
      <c r="BF47" s="895"/>
    </row>
    <row r="48" spans="2:58" ht="20.25" customHeight="1" x14ac:dyDescent="0.15">
      <c r="B48" s="899">
        <f>B45+1</f>
        <v>10</v>
      </c>
      <c r="C48" s="901"/>
      <c r="D48" s="902"/>
      <c r="E48" s="903"/>
      <c r="F48" s="240"/>
      <c r="G48" s="841"/>
      <c r="H48" s="844"/>
      <c r="I48" s="845"/>
      <c r="J48" s="845"/>
      <c r="K48" s="846"/>
      <c r="L48" s="848"/>
      <c r="M48" s="849"/>
      <c r="N48" s="849"/>
      <c r="O48" s="850"/>
      <c r="P48" s="857" t="s">
        <v>200</v>
      </c>
      <c r="Q48" s="858"/>
      <c r="R48" s="859"/>
      <c r="S48" s="115"/>
      <c r="T48" s="116"/>
      <c r="U48" s="116"/>
      <c r="V48" s="116"/>
      <c r="W48" s="116"/>
      <c r="X48" s="116"/>
      <c r="Y48" s="117"/>
      <c r="Z48" s="115"/>
      <c r="AA48" s="116"/>
      <c r="AB48" s="116"/>
      <c r="AC48" s="116"/>
      <c r="AD48" s="116"/>
      <c r="AE48" s="116"/>
      <c r="AF48" s="117"/>
      <c r="AG48" s="115"/>
      <c r="AH48" s="116"/>
      <c r="AI48" s="116"/>
      <c r="AJ48" s="116"/>
      <c r="AK48" s="116"/>
      <c r="AL48" s="116"/>
      <c r="AM48" s="117"/>
      <c r="AN48" s="115"/>
      <c r="AO48" s="116"/>
      <c r="AP48" s="116"/>
      <c r="AQ48" s="116"/>
      <c r="AR48" s="116"/>
      <c r="AS48" s="116"/>
      <c r="AT48" s="117"/>
      <c r="AU48" s="115"/>
      <c r="AV48" s="116"/>
      <c r="AW48" s="116"/>
      <c r="AX48" s="860"/>
      <c r="AY48" s="861"/>
      <c r="AZ48" s="862"/>
      <c r="BA48" s="863"/>
      <c r="BB48" s="887"/>
      <c r="BC48" s="888"/>
      <c r="BD48" s="888"/>
      <c r="BE48" s="888"/>
      <c r="BF48" s="889"/>
    </row>
    <row r="49" spans="2:58" ht="20.25" customHeight="1" x14ac:dyDescent="0.15">
      <c r="B49" s="899"/>
      <c r="C49" s="904"/>
      <c r="D49" s="905"/>
      <c r="E49" s="906"/>
      <c r="F49" s="118"/>
      <c r="G49" s="842"/>
      <c r="H49" s="847"/>
      <c r="I49" s="845"/>
      <c r="J49" s="845"/>
      <c r="K49" s="846"/>
      <c r="L49" s="851"/>
      <c r="M49" s="852"/>
      <c r="N49" s="852"/>
      <c r="O49" s="853"/>
      <c r="P49" s="873" t="s">
        <v>201</v>
      </c>
      <c r="Q49" s="874"/>
      <c r="R49" s="875"/>
      <c r="S49" s="119" t="str">
        <f>IF(S48="","",VLOOKUP(S48,'参考様式１－２(シフト記号表)'!$C$6:$K$35,9,FALSE))</f>
        <v/>
      </c>
      <c r="T49" s="120" t="str">
        <f>IF(T48="","",VLOOKUP(T48,'参考様式１－２(シフト記号表)'!$C$6:$K$35,9,FALSE))</f>
        <v/>
      </c>
      <c r="U49" s="120" t="str">
        <f>IF(U48="","",VLOOKUP(U48,'参考様式１－２(シフト記号表)'!$C$6:$K$35,9,FALSE))</f>
        <v/>
      </c>
      <c r="V49" s="120" t="str">
        <f>IF(V48="","",VLOOKUP(V48,'参考様式１－２(シフト記号表)'!$C$6:$K$35,9,FALSE))</f>
        <v/>
      </c>
      <c r="W49" s="120" t="str">
        <f>IF(W48="","",VLOOKUP(W48,'参考様式１－２(シフト記号表)'!$C$6:$K$35,9,FALSE))</f>
        <v/>
      </c>
      <c r="X49" s="120" t="str">
        <f>IF(X48="","",VLOOKUP(X48,'参考様式１－２(シフト記号表)'!$C$6:$K$35,9,FALSE))</f>
        <v/>
      </c>
      <c r="Y49" s="121" t="str">
        <f>IF(Y48="","",VLOOKUP(Y48,'参考様式１－２(シフト記号表)'!$C$6:$K$35,9,FALSE))</f>
        <v/>
      </c>
      <c r="Z49" s="119" t="str">
        <f>IF(Z48="","",VLOOKUP(Z48,'参考様式１－２(シフト記号表)'!$C$6:$K$35,9,FALSE))</f>
        <v/>
      </c>
      <c r="AA49" s="120" t="str">
        <f>IF(AA48="","",VLOOKUP(AA48,'参考様式１－２(シフト記号表)'!$C$6:$K$35,9,FALSE))</f>
        <v/>
      </c>
      <c r="AB49" s="120" t="str">
        <f>IF(AB48="","",VLOOKUP(AB48,'参考様式１－２(シフト記号表)'!$C$6:$K$35,9,FALSE))</f>
        <v/>
      </c>
      <c r="AC49" s="120" t="str">
        <f>IF(AC48="","",VLOOKUP(AC48,'参考様式１－２(シフト記号表)'!$C$6:$K$35,9,FALSE))</f>
        <v/>
      </c>
      <c r="AD49" s="120" t="str">
        <f>IF(AD48="","",VLOOKUP(AD48,'参考様式１－２(シフト記号表)'!$C$6:$K$35,9,FALSE))</f>
        <v/>
      </c>
      <c r="AE49" s="120" t="str">
        <f>IF(AE48="","",VLOOKUP(AE48,'参考様式１－２(シフト記号表)'!$C$6:$K$35,9,FALSE))</f>
        <v/>
      </c>
      <c r="AF49" s="121" t="str">
        <f>IF(AF48="","",VLOOKUP(AF48,'参考様式１－２(シフト記号表)'!$C$6:$K$35,9,FALSE))</f>
        <v/>
      </c>
      <c r="AG49" s="119" t="str">
        <f>IF(AG48="","",VLOOKUP(AG48,'参考様式１－２(シフト記号表)'!$C$6:$K$35,9,FALSE))</f>
        <v/>
      </c>
      <c r="AH49" s="120" t="str">
        <f>IF(AH48="","",VLOOKUP(AH48,'参考様式１－２(シフト記号表)'!$C$6:$K$35,9,FALSE))</f>
        <v/>
      </c>
      <c r="AI49" s="120" t="str">
        <f>IF(AI48="","",VLOOKUP(AI48,'参考様式１－２(シフト記号表)'!$C$6:$K$35,9,FALSE))</f>
        <v/>
      </c>
      <c r="AJ49" s="120" t="str">
        <f>IF(AJ48="","",VLOOKUP(AJ48,'参考様式１－２(シフト記号表)'!$C$6:$K$35,9,FALSE))</f>
        <v/>
      </c>
      <c r="AK49" s="120" t="str">
        <f>IF(AK48="","",VLOOKUP(AK48,'参考様式１－２(シフト記号表)'!$C$6:$K$35,9,FALSE))</f>
        <v/>
      </c>
      <c r="AL49" s="120" t="str">
        <f>IF(AL48="","",VLOOKUP(AL48,'参考様式１－２(シフト記号表)'!$C$6:$K$35,9,FALSE))</f>
        <v/>
      </c>
      <c r="AM49" s="121" t="str">
        <f>IF(AM48="","",VLOOKUP(AM48,'参考様式１－２(シフト記号表)'!$C$6:$K$35,9,FALSE))</f>
        <v/>
      </c>
      <c r="AN49" s="119" t="str">
        <f>IF(AN48="","",VLOOKUP(AN48,'参考様式１－２(シフト記号表)'!$C$6:$K$35,9,FALSE))</f>
        <v/>
      </c>
      <c r="AO49" s="120" t="str">
        <f>IF(AO48="","",VLOOKUP(AO48,'参考様式１－２(シフト記号表)'!$C$6:$K$35,9,FALSE))</f>
        <v/>
      </c>
      <c r="AP49" s="120" t="str">
        <f>IF(AP48="","",VLOOKUP(AP48,'参考様式１－２(シフト記号表)'!$C$6:$K$35,9,FALSE))</f>
        <v/>
      </c>
      <c r="AQ49" s="120" t="str">
        <f>IF(AQ48="","",VLOOKUP(AQ48,'参考様式１－２(シフト記号表)'!$C$6:$K$35,9,FALSE))</f>
        <v/>
      </c>
      <c r="AR49" s="120" t="str">
        <f>IF(AR48="","",VLOOKUP(AR48,'参考様式１－２(シフト記号表)'!$C$6:$K$35,9,FALSE))</f>
        <v/>
      </c>
      <c r="AS49" s="120" t="str">
        <f>IF(AS48="","",VLOOKUP(AS48,'参考様式１－２(シフト記号表)'!$C$6:$K$35,9,FALSE))</f>
        <v/>
      </c>
      <c r="AT49" s="121" t="str">
        <f>IF(AT48="","",VLOOKUP(AT48,'参考様式１－２(シフト記号表)'!$C$6:$K$35,9,FALSE))</f>
        <v/>
      </c>
      <c r="AU49" s="119" t="str">
        <f>IF(AU48="","",VLOOKUP(AU48,'参考様式１－２(シフト記号表)'!$C$6:$K$35,9,FALSE))</f>
        <v/>
      </c>
      <c r="AV49" s="120" t="str">
        <f>IF(AV48="","",VLOOKUP(AV48,'参考様式１－２(シフト記号表)'!$C$6:$K$35,9,FALSE))</f>
        <v/>
      </c>
      <c r="AW49" s="120" t="str">
        <f>IF(AW48="","",VLOOKUP(AW48,'参考様式１－２(シフト記号表)'!$C$6:$K$35,9,FALSE))</f>
        <v/>
      </c>
      <c r="AX49" s="876">
        <f>IF($BB$3="４週",SUM(S49:AT49),IF($BB$3="暦月",SUM(S49:AW49),""))</f>
        <v>0</v>
      </c>
      <c r="AY49" s="877"/>
      <c r="AZ49" s="878">
        <f>IF($BB$3="４週",AX49/4,IF($BB$3="暦月",'参考様式１－２(勤務形態一覧表)'!AX49/('参考様式１－２(勤務形態一覧表)'!$BB$7/7),""))</f>
        <v>0</v>
      </c>
      <c r="BA49" s="879"/>
      <c r="BB49" s="890"/>
      <c r="BC49" s="891"/>
      <c r="BD49" s="891"/>
      <c r="BE49" s="891"/>
      <c r="BF49" s="892"/>
    </row>
    <row r="50" spans="2:58" ht="20.25" customHeight="1" x14ac:dyDescent="0.15">
      <c r="B50" s="899"/>
      <c r="C50" s="920"/>
      <c r="D50" s="921"/>
      <c r="E50" s="922"/>
      <c r="F50" s="118">
        <f>C48</f>
        <v>0</v>
      </c>
      <c r="G50" s="843"/>
      <c r="H50" s="847"/>
      <c r="I50" s="845"/>
      <c r="J50" s="845"/>
      <c r="K50" s="846"/>
      <c r="L50" s="854"/>
      <c r="M50" s="855"/>
      <c r="N50" s="855"/>
      <c r="O50" s="856"/>
      <c r="P50" s="896" t="s">
        <v>202</v>
      </c>
      <c r="Q50" s="897"/>
      <c r="R50" s="898"/>
      <c r="S50" s="123" t="str">
        <f>IF(S48="","",VLOOKUP(S48,'参考様式１－２(シフト記号表)'!$C$6:$U$35,19,FALSE))</f>
        <v/>
      </c>
      <c r="T50" s="124" t="str">
        <f>IF(T48="","",VLOOKUP(T48,'参考様式１－２(シフト記号表)'!$C$6:$U$35,19,FALSE))</f>
        <v/>
      </c>
      <c r="U50" s="124" t="str">
        <f>IF(U48="","",VLOOKUP(U48,'参考様式１－２(シフト記号表)'!$C$6:$U$35,19,FALSE))</f>
        <v/>
      </c>
      <c r="V50" s="124" t="str">
        <f>IF(V48="","",VLOOKUP(V48,'参考様式１－２(シフト記号表)'!$C$6:$U$35,19,FALSE))</f>
        <v/>
      </c>
      <c r="W50" s="124" t="str">
        <f>IF(W48="","",VLOOKUP(W48,'参考様式１－２(シフト記号表)'!$C$6:$U$35,19,FALSE))</f>
        <v/>
      </c>
      <c r="X50" s="124" t="str">
        <f>IF(X48="","",VLOOKUP(X48,'参考様式１－２(シフト記号表)'!$C$6:$U$35,19,FALSE))</f>
        <v/>
      </c>
      <c r="Y50" s="125" t="str">
        <f>IF(Y48="","",VLOOKUP(Y48,'参考様式１－２(シフト記号表)'!$C$6:$U$35,19,FALSE))</f>
        <v/>
      </c>
      <c r="Z50" s="123" t="str">
        <f>IF(Z48="","",VLOOKUP(Z48,'参考様式１－２(シフト記号表)'!$C$6:$U$35,19,FALSE))</f>
        <v/>
      </c>
      <c r="AA50" s="124" t="str">
        <f>IF(AA48="","",VLOOKUP(AA48,'参考様式１－２(シフト記号表)'!$C$6:$U$35,19,FALSE))</f>
        <v/>
      </c>
      <c r="AB50" s="124" t="str">
        <f>IF(AB48="","",VLOOKUP(AB48,'参考様式１－２(シフト記号表)'!$C$6:$U$35,19,FALSE))</f>
        <v/>
      </c>
      <c r="AC50" s="124" t="str">
        <f>IF(AC48="","",VLOOKUP(AC48,'参考様式１－２(シフト記号表)'!$C$6:$U$35,19,FALSE))</f>
        <v/>
      </c>
      <c r="AD50" s="124" t="str">
        <f>IF(AD48="","",VLOOKUP(AD48,'参考様式１－２(シフト記号表)'!$C$6:$U$35,19,FALSE))</f>
        <v/>
      </c>
      <c r="AE50" s="124" t="str">
        <f>IF(AE48="","",VLOOKUP(AE48,'参考様式１－２(シフト記号表)'!$C$6:$U$35,19,FALSE))</f>
        <v/>
      </c>
      <c r="AF50" s="125" t="str">
        <f>IF(AF48="","",VLOOKUP(AF48,'参考様式１－２(シフト記号表)'!$C$6:$U$35,19,FALSE))</f>
        <v/>
      </c>
      <c r="AG50" s="123" t="str">
        <f>IF(AG48="","",VLOOKUP(AG48,'参考様式１－２(シフト記号表)'!$C$6:$U$35,19,FALSE))</f>
        <v/>
      </c>
      <c r="AH50" s="124" t="str">
        <f>IF(AH48="","",VLOOKUP(AH48,'参考様式１－２(シフト記号表)'!$C$6:$U$35,19,FALSE))</f>
        <v/>
      </c>
      <c r="AI50" s="124" t="str">
        <f>IF(AI48="","",VLOOKUP(AI48,'参考様式１－２(シフト記号表)'!$C$6:$U$35,19,FALSE))</f>
        <v/>
      </c>
      <c r="AJ50" s="124" t="str">
        <f>IF(AJ48="","",VLOOKUP(AJ48,'参考様式１－２(シフト記号表)'!$C$6:$U$35,19,FALSE))</f>
        <v/>
      </c>
      <c r="AK50" s="124" t="str">
        <f>IF(AK48="","",VLOOKUP(AK48,'参考様式１－２(シフト記号表)'!$C$6:$U$35,19,FALSE))</f>
        <v/>
      </c>
      <c r="AL50" s="124" t="str">
        <f>IF(AL48="","",VLOOKUP(AL48,'参考様式１－２(シフト記号表)'!$C$6:$U$35,19,FALSE))</f>
        <v/>
      </c>
      <c r="AM50" s="125" t="str">
        <f>IF(AM48="","",VLOOKUP(AM48,'参考様式１－２(シフト記号表)'!$C$6:$U$35,19,FALSE))</f>
        <v/>
      </c>
      <c r="AN50" s="123" t="str">
        <f>IF(AN48="","",VLOOKUP(AN48,'参考様式１－２(シフト記号表)'!$C$6:$U$35,19,FALSE))</f>
        <v/>
      </c>
      <c r="AO50" s="124" t="str">
        <f>IF(AO48="","",VLOOKUP(AO48,'参考様式１－２(シフト記号表)'!$C$6:$U$35,19,FALSE))</f>
        <v/>
      </c>
      <c r="AP50" s="124" t="str">
        <f>IF(AP48="","",VLOOKUP(AP48,'参考様式１－２(シフト記号表)'!$C$6:$U$35,19,FALSE))</f>
        <v/>
      </c>
      <c r="AQ50" s="124" t="str">
        <f>IF(AQ48="","",VLOOKUP(AQ48,'参考様式１－２(シフト記号表)'!$C$6:$U$35,19,FALSE))</f>
        <v/>
      </c>
      <c r="AR50" s="124" t="str">
        <f>IF(AR48="","",VLOOKUP(AR48,'参考様式１－２(シフト記号表)'!$C$6:$U$35,19,FALSE))</f>
        <v/>
      </c>
      <c r="AS50" s="124" t="str">
        <f>IF(AS48="","",VLOOKUP(AS48,'参考様式１－２(シフト記号表)'!$C$6:$U$35,19,FALSE))</f>
        <v/>
      </c>
      <c r="AT50" s="125" t="str">
        <f>IF(AT48="","",VLOOKUP(AT48,'参考様式１－２(シフト記号表)'!$C$6:$U$35,19,FALSE))</f>
        <v/>
      </c>
      <c r="AU50" s="123" t="str">
        <f>IF(AU48="","",VLOOKUP(AU48,'参考様式１－２(シフト記号表)'!$C$6:$U$35,19,FALSE))</f>
        <v/>
      </c>
      <c r="AV50" s="124" t="str">
        <f>IF(AV48="","",VLOOKUP(AV48,'参考様式１－２(シフト記号表)'!$C$6:$U$35,19,FALSE))</f>
        <v/>
      </c>
      <c r="AW50" s="124" t="str">
        <f>IF(AW48="","",VLOOKUP(AW48,'参考様式１－２(シフト記号表)'!$C$6:$U$35,19,FALSE))</f>
        <v/>
      </c>
      <c r="AX50" s="883">
        <f>IF($BB$3="４週",SUM(S50:AT50),IF($BB$3="暦月",SUM(S50:AW50),""))</f>
        <v>0</v>
      </c>
      <c r="AY50" s="884"/>
      <c r="AZ50" s="885">
        <f>IF($BB$3="４週",AX50/4,IF($BB$3="暦月",'参考様式１－２(勤務形態一覧表)'!AX50/('参考様式１－２(勤務形態一覧表)'!$BB$7/7),""))</f>
        <v>0</v>
      </c>
      <c r="BA50" s="886"/>
      <c r="BB50" s="893"/>
      <c r="BC50" s="894"/>
      <c r="BD50" s="894"/>
      <c r="BE50" s="894"/>
      <c r="BF50" s="895"/>
    </row>
    <row r="51" spans="2:58" ht="20.25" customHeight="1" x14ac:dyDescent="0.15">
      <c r="B51" s="899">
        <f>B48+1</f>
        <v>11</v>
      </c>
      <c r="C51" s="901"/>
      <c r="D51" s="902"/>
      <c r="E51" s="903"/>
      <c r="F51" s="240"/>
      <c r="G51" s="841"/>
      <c r="H51" s="844"/>
      <c r="I51" s="845"/>
      <c r="J51" s="845"/>
      <c r="K51" s="846"/>
      <c r="L51" s="848"/>
      <c r="M51" s="849"/>
      <c r="N51" s="849"/>
      <c r="O51" s="850"/>
      <c r="P51" s="857" t="s">
        <v>200</v>
      </c>
      <c r="Q51" s="858"/>
      <c r="R51" s="859"/>
      <c r="S51" s="115"/>
      <c r="T51" s="116"/>
      <c r="U51" s="116"/>
      <c r="V51" s="116"/>
      <c r="W51" s="116"/>
      <c r="X51" s="116"/>
      <c r="Y51" s="117"/>
      <c r="Z51" s="115"/>
      <c r="AA51" s="116"/>
      <c r="AB51" s="116"/>
      <c r="AC51" s="116"/>
      <c r="AD51" s="116"/>
      <c r="AE51" s="116"/>
      <c r="AF51" s="117"/>
      <c r="AG51" s="115"/>
      <c r="AH51" s="116"/>
      <c r="AI51" s="116"/>
      <c r="AJ51" s="116"/>
      <c r="AK51" s="116"/>
      <c r="AL51" s="116"/>
      <c r="AM51" s="117"/>
      <c r="AN51" s="115"/>
      <c r="AO51" s="116"/>
      <c r="AP51" s="116"/>
      <c r="AQ51" s="116"/>
      <c r="AR51" s="116"/>
      <c r="AS51" s="116"/>
      <c r="AT51" s="117"/>
      <c r="AU51" s="115"/>
      <c r="AV51" s="116"/>
      <c r="AW51" s="116"/>
      <c r="AX51" s="860"/>
      <c r="AY51" s="861"/>
      <c r="AZ51" s="862"/>
      <c r="BA51" s="863"/>
      <c r="BB51" s="887"/>
      <c r="BC51" s="888"/>
      <c r="BD51" s="888"/>
      <c r="BE51" s="888"/>
      <c r="BF51" s="889"/>
    </row>
    <row r="52" spans="2:58" ht="20.25" customHeight="1" x14ac:dyDescent="0.15">
      <c r="B52" s="899"/>
      <c r="C52" s="904"/>
      <c r="D52" s="905"/>
      <c r="E52" s="906"/>
      <c r="F52" s="118"/>
      <c r="G52" s="842"/>
      <c r="H52" s="847"/>
      <c r="I52" s="845"/>
      <c r="J52" s="845"/>
      <c r="K52" s="846"/>
      <c r="L52" s="851"/>
      <c r="M52" s="852"/>
      <c r="N52" s="852"/>
      <c r="O52" s="853"/>
      <c r="P52" s="873" t="s">
        <v>201</v>
      </c>
      <c r="Q52" s="874"/>
      <c r="R52" s="875"/>
      <c r="S52" s="119" t="str">
        <f>IF(S51="","",VLOOKUP(S51,'参考様式１－２(シフト記号表)'!$C$6:$K$35,9,FALSE))</f>
        <v/>
      </c>
      <c r="T52" s="120" t="str">
        <f>IF(T51="","",VLOOKUP(T51,'参考様式１－２(シフト記号表)'!$C$6:$K$35,9,FALSE))</f>
        <v/>
      </c>
      <c r="U52" s="120" t="str">
        <f>IF(U51="","",VLOOKUP(U51,'参考様式１－２(シフト記号表)'!$C$6:$K$35,9,FALSE))</f>
        <v/>
      </c>
      <c r="V52" s="120" t="str">
        <f>IF(V51="","",VLOOKUP(V51,'参考様式１－２(シフト記号表)'!$C$6:$K$35,9,FALSE))</f>
        <v/>
      </c>
      <c r="W52" s="120" t="str">
        <f>IF(W51="","",VLOOKUP(W51,'参考様式１－２(シフト記号表)'!$C$6:$K$35,9,FALSE))</f>
        <v/>
      </c>
      <c r="X52" s="120" t="str">
        <f>IF(X51="","",VLOOKUP(X51,'参考様式１－２(シフト記号表)'!$C$6:$K$35,9,FALSE))</f>
        <v/>
      </c>
      <c r="Y52" s="121" t="str">
        <f>IF(Y51="","",VLOOKUP(Y51,'参考様式１－２(シフト記号表)'!$C$6:$K$35,9,FALSE))</f>
        <v/>
      </c>
      <c r="Z52" s="119" t="str">
        <f>IF(Z51="","",VLOOKUP(Z51,'参考様式１－２(シフト記号表)'!$C$6:$K$35,9,FALSE))</f>
        <v/>
      </c>
      <c r="AA52" s="120" t="str">
        <f>IF(AA51="","",VLOOKUP(AA51,'参考様式１－２(シフト記号表)'!$C$6:$K$35,9,FALSE))</f>
        <v/>
      </c>
      <c r="AB52" s="120" t="str">
        <f>IF(AB51="","",VLOOKUP(AB51,'参考様式１－２(シフト記号表)'!$C$6:$K$35,9,FALSE))</f>
        <v/>
      </c>
      <c r="AC52" s="120" t="str">
        <f>IF(AC51="","",VLOOKUP(AC51,'参考様式１－２(シフト記号表)'!$C$6:$K$35,9,FALSE))</f>
        <v/>
      </c>
      <c r="AD52" s="120" t="str">
        <f>IF(AD51="","",VLOOKUP(AD51,'参考様式１－２(シフト記号表)'!$C$6:$K$35,9,FALSE))</f>
        <v/>
      </c>
      <c r="AE52" s="120" t="str">
        <f>IF(AE51="","",VLOOKUP(AE51,'参考様式１－２(シフト記号表)'!$C$6:$K$35,9,FALSE))</f>
        <v/>
      </c>
      <c r="AF52" s="121" t="str">
        <f>IF(AF51="","",VLOOKUP(AF51,'参考様式１－２(シフト記号表)'!$C$6:$K$35,9,FALSE))</f>
        <v/>
      </c>
      <c r="AG52" s="119" t="str">
        <f>IF(AG51="","",VLOOKUP(AG51,'参考様式１－２(シフト記号表)'!$C$6:$K$35,9,FALSE))</f>
        <v/>
      </c>
      <c r="AH52" s="120" t="str">
        <f>IF(AH51="","",VLOOKUP(AH51,'参考様式１－２(シフト記号表)'!$C$6:$K$35,9,FALSE))</f>
        <v/>
      </c>
      <c r="AI52" s="120" t="str">
        <f>IF(AI51="","",VLOOKUP(AI51,'参考様式１－２(シフト記号表)'!$C$6:$K$35,9,FALSE))</f>
        <v/>
      </c>
      <c r="AJ52" s="120" t="str">
        <f>IF(AJ51="","",VLOOKUP(AJ51,'参考様式１－２(シフト記号表)'!$C$6:$K$35,9,FALSE))</f>
        <v/>
      </c>
      <c r="AK52" s="120" t="str">
        <f>IF(AK51="","",VLOOKUP(AK51,'参考様式１－２(シフト記号表)'!$C$6:$K$35,9,FALSE))</f>
        <v/>
      </c>
      <c r="AL52" s="120" t="str">
        <f>IF(AL51="","",VLOOKUP(AL51,'参考様式１－２(シフト記号表)'!$C$6:$K$35,9,FALSE))</f>
        <v/>
      </c>
      <c r="AM52" s="121" t="str">
        <f>IF(AM51="","",VLOOKUP(AM51,'参考様式１－２(シフト記号表)'!$C$6:$K$35,9,FALSE))</f>
        <v/>
      </c>
      <c r="AN52" s="119" t="str">
        <f>IF(AN51="","",VLOOKUP(AN51,'参考様式１－２(シフト記号表)'!$C$6:$K$35,9,FALSE))</f>
        <v/>
      </c>
      <c r="AO52" s="120" t="str">
        <f>IF(AO51="","",VLOOKUP(AO51,'参考様式１－２(シフト記号表)'!$C$6:$K$35,9,FALSE))</f>
        <v/>
      </c>
      <c r="AP52" s="120" t="str">
        <f>IF(AP51="","",VLOOKUP(AP51,'参考様式１－２(シフト記号表)'!$C$6:$K$35,9,FALSE))</f>
        <v/>
      </c>
      <c r="AQ52" s="120" t="str">
        <f>IF(AQ51="","",VLOOKUP(AQ51,'参考様式１－２(シフト記号表)'!$C$6:$K$35,9,FALSE))</f>
        <v/>
      </c>
      <c r="AR52" s="120" t="str">
        <f>IF(AR51="","",VLOOKUP(AR51,'参考様式１－２(シフト記号表)'!$C$6:$K$35,9,FALSE))</f>
        <v/>
      </c>
      <c r="AS52" s="120" t="str">
        <f>IF(AS51="","",VLOOKUP(AS51,'参考様式１－２(シフト記号表)'!$C$6:$K$35,9,FALSE))</f>
        <v/>
      </c>
      <c r="AT52" s="121" t="str">
        <f>IF(AT51="","",VLOOKUP(AT51,'参考様式１－２(シフト記号表)'!$C$6:$K$35,9,FALSE))</f>
        <v/>
      </c>
      <c r="AU52" s="119" t="str">
        <f>IF(AU51="","",VLOOKUP(AU51,'参考様式１－２(シフト記号表)'!$C$6:$K$35,9,FALSE))</f>
        <v/>
      </c>
      <c r="AV52" s="120" t="str">
        <f>IF(AV51="","",VLOOKUP(AV51,'参考様式１－２(シフト記号表)'!$C$6:$K$35,9,FALSE))</f>
        <v/>
      </c>
      <c r="AW52" s="120" t="str">
        <f>IF(AW51="","",VLOOKUP(AW51,'参考様式１－２(シフト記号表)'!$C$6:$K$35,9,FALSE))</f>
        <v/>
      </c>
      <c r="AX52" s="876">
        <f>IF($BB$3="４週",SUM(S52:AT52),IF($BB$3="暦月",SUM(S52:AW52),""))</f>
        <v>0</v>
      </c>
      <c r="AY52" s="877"/>
      <c r="AZ52" s="878">
        <f>IF($BB$3="４週",AX52/4,IF($BB$3="暦月",'参考様式１－２(勤務形態一覧表)'!AX52/('参考様式１－２(勤務形態一覧表)'!$BB$7/7),""))</f>
        <v>0</v>
      </c>
      <c r="BA52" s="879"/>
      <c r="BB52" s="890"/>
      <c r="BC52" s="891"/>
      <c r="BD52" s="891"/>
      <c r="BE52" s="891"/>
      <c r="BF52" s="892"/>
    </row>
    <row r="53" spans="2:58" ht="20.25" customHeight="1" x14ac:dyDescent="0.15">
      <c r="B53" s="899"/>
      <c r="C53" s="920"/>
      <c r="D53" s="921"/>
      <c r="E53" s="922"/>
      <c r="F53" s="118">
        <f>C51</f>
        <v>0</v>
      </c>
      <c r="G53" s="843"/>
      <c r="H53" s="847"/>
      <c r="I53" s="845"/>
      <c r="J53" s="845"/>
      <c r="K53" s="846"/>
      <c r="L53" s="854"/>
      <c r="M53" s="855"/>
      <c r="N53" s="855"/>
      <c r="O53" s="856"/>
      <c r="P53" s="896" t="s">
        <v>202</v>
      </c>
      <c r="Q53" s="897"/>
      <c r="R53" s="898"/>
      <c r="S53" s="123" t="str">
        <f>IF(S51="","",VLOOKUP(S51,'参考様式１－２(シフト記号表)'!$C$6:$U$35,19,FALSE))</f>
        <v/>
      </c>
      <c r="T53" s="124" t="str">
        <f>IF(T51="","",VLOOKUP(T51,'参考様式１－２(シフト記号表)'!$C$6:$U$35,19,FALSE))</f>
        <v/>
      </c>
      <c r="U53" s="124" t="str">
        <f>IF(U51="","",VLOOKUP(U51,'参考様式１－２(シフト記号表)'!$C$6:$U$35,19,FALSE))</f>
        <v/>
      </c>
      <c r="V53" s="124" t="str">
        <f>IF(V51="","",VLOOKUP(V51,'参考様式１－２(シフト記号表)'!$C$6:$U$35,19,FALSE))</f>
        <v/>
      </c>
      <c r="W53" s="124" t="str">
        <f>IF(W51="","",VLOOKUP(W51,'参考様式１－２(シフト記号表)'!$C$6:$U$35,19,FALSE))</f>
        <v/>
      </c>
      <c r="X53" s="124" t="str">
        <f>IF(X51="","",VLOOKUP(X51,'参考様式１－２(シフト記号表)'!$C$6:$U$35,19,FALSE))</f>
        <v/>
      </c>
      <c r="Y53" s="125" t="str">
        <f>IF(Y51="","",VLOOKUP(Y51,'参考様式１－２(シフト記号表)'!$C$6:$U$35,19,FALSE))</f>
        <v/>
      </c>
      <c r="Z53" s="123" t="str">
        <f>IF(Z51="","",VLOOKUP(Z51,'参考様式１－２(シフト記号表)'!$C$6:$U$35,19,FALSE))</f>
        <v/>
      </c>
      <c r="AA53" s="124" t="str">
        <f>IF(AA51="","",VLOOKUP(AA51,'参考様式１－２(シフト記号表)'!$C$6:$U$35,19,FALSE))</f>
        <v/>
      </c>
      <c r="AB53" s="124" t="str">
        <f>IF(AB51="","",VLOOKUP(AB51,'参考様式１－２(シフト記号表)'!$C$6:$U$35,19,FALSE))</f>
        <v/>
      </c>
      <c r="AC53" s="124" t="str">
        <f>IF(AC51="","",VLOOKUP(AC51,'参考様式１－２(シフト記号表)'!$C$6:$U$35,19,FALSE))</f>
        <v/>
      </c>
      <c r="AD53" s="124" t="str">
        <f>IF(AD51="","",VLOOKUP(AD51,'参考様式１－２(シフト記号表)'!$C$6:$U$35,19,FALSE))</f>
        <v/>
      </c>
      <c r="AE53" s="124" t="str">
        <f>IF(AE51="","",VLOOKUP(AE51,'参考様式１－２(シフト記号表)'!$C$6:$U$35,19,FALSE))</f>
        <v/>
      </c>
      <c r="AF53" s="125" t="str">
        <f>IF(AF51="","",VLOOKUP(AF51,'参考様式１－２(シフト記号表)'!$C$6:$U$35,19,FALSE))</f>
        <v/>
      </c>
      <c r="AG53" s="123" t="str">
        <f>IF(AG51="","",VLOOKUP(AG51,'参考様式１－２(シフト記号表)'!$C$6:$U$35,19,FALSE))</f>
        <v/>
      </c>
      <c r="AH53" s="124" t="str">
        <f>IF(AH51="","",VLOOKUP(AH51,'参考様式１－２(シフト記号表)'!$C$6:$U$35,19,FALSE))</f>
        <v/>
      </c>
      <c r="AI53" s="124" t="str">
        <f>IF(AI51="","",VLOOKUP(AI51,'参考様式１－２(シフト記号表)'!$C$6:$U$35,19,FALSE))</f>
        <v/>
      </c>
      <c r="AJ53" s="124" t="str">
        <f>IF(AJ51="","",VLOOKUP(AJ51,'参考様式１－２(シフト記号表)'!$C$6:$U$35,19,FALSE))</f>
        <v/>
      </c>
      <c r="AK53" s="124" t="str">
        <f>IF(AK51="","",VLOOKUP(AK51,'参考様式１－２(シフト記号表)'!$C$6:$U$35,19,FALSE))</f>
        <v/>
      </c>
      <c r="AL53" s="124" t="str">
        <f>IF(AL51="","",VLOOKUP(AL51,'参考様式１－２(シフト記号表)'!$C$6:$U$35,19,FALSE))</f>
        <v/>
      </c>
      <c r="AM53" s="125" t="str">
        <f>IF(AM51="","",VLOOKUP(AM51,'参考様式１－２(シフト記号表)'!$C$6:$U$35,19,FALSE))</f>
        <v/>
      </c>
      <c r="AN53" s="123" t="str">
        <f>IF(AN51="","",VLOOKUP(AN51,'参考様式１－２(シフト記号表)'!$C$6:$U$35,19,FALSE))</f>
        <v/>
      </c>
      <c r="AO53" s="124" t="str">
        <f>IF(AO51="","",VLOOKUP(AO51,'参考様式１－２(シフト記号表)'!$C$6:$U$35,19,FALSE))</f>
        <v/>
      </c>
      <c r="AP53" s="124" t="str">
        <f>IF(AP51="","",VLOOKUP(AP51,'参考様式１－２(シフト記号表)'!$C$6:$U$35,19,FALSE))</f>
        <v/>
      </c>
      <c r="AQ53" s="124" t="str">
        <f>IF(AQ51="","",VLOOKUP(AQ51,'参考様式１－２(シフト記号表)'!$C$6:$U$35,19,FALSE))</f>
        <v/>
      </c>
      <c r="AR53" s="124" t="str">
        <f>IF(AR51="","",VLOOKUP(AR51,'参考様式１－２(シフト記号表)'!$C$6:$U$35,19,FALSE))</f>
        <v/>
      </c>
      <c r="AS53" s="124" t="str">
        <f>IF(AS51="","",VLOOKUP(AS51,'参考様式１－２(シフト記号表)'!$C$6:$U$35,19,FALSE))</f>
        <v/>
      </c>
      <c r="AT53" s="125" t="str">
        <f>IF(AT51="","",VLOOKUP(AT51,'参考様式１－２(シフト記号表)'!$C$6:$U$35,19,FALSE))</f>
        <v/>
      </c>
      <c r="AU53" s="123" t="str">
        <f>IF(AU51="","",VLOOKUP(AU51,'参考様式１－２(シフト記号表)'!$C$6:$U$35,19,FALSE))</f>
        <v/>
      </c>
      <c r="AV53" s="124" t="str">
        <f>IF(AV51="","",VLOOKUP(AV51,'参考様式１－２(シフト記号表)'!$C$6:$U$35,19,FALSE))</f>
        <v/>
      </c>
      <c r="AW53" s="124" t="str">
        <f>IF(AW51="","",VLOOKUP(AW51,'参考様式１－２(シフト記号表)'!$C$6:$U$35,19,FALSE))</f>
        <v/>
      </c>
      <c r="AX53" s="883">
        <f>IF($BB$3="４週",SUM(S53:AT53),IF($BB$3="暦月",SUM(S53:AW53),""))</f>
        <v>0</v>
      </c>
      <c r="AY53" s="884"/>
      <c r="AZ53" s="885">
        <f>IF($BB$3="４週",AX53/4,IF($BB$3="暦月",'参考様式１－２(勤務形態一覧表)'!AX53/('参考様式１－２(勤務形態一覧表)'!$BB$7/7),""))</f>
        <v>0</v>
      </c>
      <c r="BA53" s="886"/>
      <c r="BB53" s="893"/>
      <c r="BC53" s="894"/>
      <c r="BD53" s="894"/>
      <c r="BE53" s="894"/>
      <c r="BF53" s="895"/>
    </row>
    <row r="54" spans="2:58" ht="20.25" customHeight="1" x14ac:dyDescent="0.15">
      <c r="B54" s="899">
        <f>B51+1</f>
        <v>12</v>
      </c>
      <c r="C54" s="901"/>
      <c r="D54" s="902"/>
      <c r="E54" s="903"/>
      <c r="F54" s="240"/>
      <c r="G54" s="841"/>
      <c r="H54" s="844"/>
      <c r="I54" s="845"/>
      <c r="J54" s="845"/>
      <c r="K54" s="846"/>
      <c r="L54" s="848"/>
      <c r="M54" s="849"/>
      <c r="N54" s="849"/>
      <c r="O54" s="850"/>
      <c r="P54" s="857" t="s">
        <v>200</v>
      </c>
      <c r="Q54" s="858"/>
      <c r="R54" s="859"/>
      <c r="S54" s="115"/>
      <c r="T54" s="116"/>
      <c r="U54" s="116"/>
      <c r="V54" s="116"/>
      <c r="W54" s="116"/>
      <c r="X54" s="116"/>
      <c r="Y54" s="117"/>
      <c r="Z54" s="115"/>
      <c r="AA54" s="116"/>
      <c r="AB54" s="116"/>
      <c r="AC54" s="116"/>
      <c r="AD54" s="116"/>
      <c r="AE54" s="116"/>
      <c r="AF54" s="117"/>
      <c r="AG54" s="115"/>
      <c r="AH54" s="116"/>
      <c r="AI54" s="116"/>
      <c r="AJ54" s="116"/>
      <c r="AK54" s="116"/>
      <c r="AL54" s="116"/>
      <c r="AM54" s="117"/>
      <c r="AN54" s="115"/>
      <c r="AO54" s="116"/>
      <c r="AP54" s="116"/>
      <c r="AQ54" s="116"/>
      <c r="AR54" s="116"/>
      <c r="AS54" s="116"/>
      <c r="AT54" s="117"/>
      <c r="AU54" s="115"/>
      <c r="AV54" s="116"/>
      <c r="AW54" s="116"/>
      <c r="AX54" s="860"/>
      <c r="AY54" s="861"/>
      <c r="AZ54" s="862"/>
      <c r="BA54" s="863"/>
      <c r="BB54" s="864"/>
      <c r="BC54" s="865"/>
      <c r="BD54" s="865"/>
      <c r="BE54" s="865"/>
      <c r="BF54" s="866"/>
    </row>
    <row r="55" spans="2:58" ht="20.25" customHeight="1" x14ac:dyDescent="0.15">
      <c r="B55" s="899"/>
      <c r="C55" s="904"/>
      <c r="D55" s="905"/>
      <c r="E55" s="906"/>
      <c r="F55" s="118"/>
      <c r="G55" s="842"/>
      <c r="H55" s="847"/>
      <c r="I55" s="845"/>
      <c r="J55" s="845"/>
      <c r="K55" s="846"/>
      <c r="L55" s="851"/>
      <c r="M55" s="852"/>
      <c r="N55" s="852"/>
      <c r="O55" s="853"/>
      <c r="P55" s="873" t="s">
        <v>201</v>
      </c>
      <c r="Q55" s="874"/>
      <c r="R55" s="875"/>
      <c r="S55" s="119" t="str">
        <f>IF(S54="","",VLOOKUP(S54,'参考様式１－２(シフト記号表)'!$C$6:$K$35,9,FALSE))</f>
        <v/>
      </c>
      <c r="T55" s="120" t="str">
        <f>IF(T54="","",VLOOKUP(T54,'参考様式１－２(シフト記号表)'!$C$6:$K$35,9,FALSE))</f>
        <v/>
      </c>
      <c r="U55" s="120" t="str">
        <f>IF(U54="","",VLOOKUP(U54,'参考様式１－２(シフト記号表)'!$C$6:$K$35,9,FALSE))</f>
        <v/>
      </c>
      <c r="V55" s="120" t="str">
        <f>IF(V54="","",VLOOKUP(V54,'参考様式１－２(シフト記号表)'!$C$6:$K$35,9,FALSE))</f>
        <v/>
      </c>
      <c r="W55" s="120" t="str">
        <f>IF(W54="","",VLOOKUP(W54,'参考様式１－２(シフト記号表)'!$C$6:$K$35,9,FALSE))</f>
        <v/>
      </c>
      <c r="X55" s="120" t="str">
        <f>IF(X54="","",VLOOKUP(X54,'参考様式１－２(シフト記号表)'!$C$6:$K$35,9,FALSE))</f>
        <v/>
      </c>
      <c r="Y55" s="121" t="str">
        <f>IF(Y54="","",VLOOKUP(Y54,'参考様式１－２(シフト記号表)'!$C$6:$K$35,9,FALSE))</f>
        <v/>
      </c>
      <c r="Z55" s="119" t="str">
        <f>IF(Z54="","",VLOOKUP(Z54,'参考様式１－２(シフト記号表)'!$C$6:$K$35,9,FALSE))</f>
        <v/>
      </c>
      <c r="AA55" s="120" t="str">
        <f>IF(AA54="","",VLOOKUP(AA54,'参考様式１－２(シフト記号表)'!$C$6:$K$35,9,FALSE))</f>
        <v/>
      </c>
      <c r="AB55" s="120" t="str">
        <f>IF(AB54="","",VLOOKUP(AB54,'参考様式１－２(シフト記号表)'!$C$6:$K$35,9,FALSE))</f>
        <v/>
      </c>
      <c r="AC55" s="120" t="str">
        <f>IF(AC54="","",VLOOKUP(AC54,'参考様式１－２(シフト記号表)'!$C$6:$K$35,9,FALSE))</f>
        <v/>
      </c>
      <c r="AD55" s="120" t="str">
        <f>IF(AD54="","",VLOOKUP(AD54,'参考様式１－２(シフト記号表)'!$C$6:$K$35,9,FALSE))</f>
        <v/>
      </c>
      <c r="AE55" s="120" t="str">
        <f>IF(AE54="","",VLOOKUP(AE54,'参考様式１－２(シフト記号表)'!$C$6:$K$35,9,FALSE))</f>
        <v/>
      </c>
      <c r="AF55" s="121" t="str">
        <f>IF(AF54="","",VLOOKUP(AF54,'参考様式１－２(シフト記号表)'!$C$6:$K$35,9,FALSE))</f>
        <v/>
      </c>
      <c r="AG55" s="119" t="str">
        <f>IF(AG54="","",VLOOKUP(AG54,'参考様式１－２(シフト記号表)'!$C$6:$K$35,9,FALSE))</f>
        <v/>
      </c>
      <c r="AH55" s="120" t="str">
        <f>IF(AH54="","",VLOOKUP(AH54,'参考様式１－２(シフト記号表)'!$C$6:$K$35,9,FALSE))</f>
        <v/>
      </c>
      <c r="AI55" s="120" t="str">
        <f>IF(AI54="","",VLOOKUP(AI54,'参考様式１－２(シフト記号表)'!$C$6:$K$35,9,FALSE))</f>
        <v/>
      </c>
      <c r="AJ55" s="120" t="str">
        <f>IF(AJ54="","",VLOOKUP(AJ54,'参考様式１－２(シフト記号表)'!$C$6:$K$35,9,FALSE))</f>
        <v/>
      </c>
      <c r="AK55" s="120" t="str">
        <f>IF(AK54="","",VLOOKUP(AK54,'参考様式１－２(シフト記号表)'!$C$6:$K$35,9,FALSE))</f>
        <v/>
      </c>
      <c r="AL55" s="120" t="str">
        <f>IF(AL54="","",VLOOKUP(AL54,'参考様式１－２(シフト記号表)'!$C$6:$K$35,9,FALSE))</f>
        <v/>
      </c>
      <c r="AM55" s="121" t="str">
        <f>IF(AM54="","",VLOOKUP(AM54,'参考様式１－２(シフト記号表)'!$C$6:$K$35,9,FALSE))</f>
        <v/>
      </c>
      <c r="AN55" s="119" t="str">
        <f>IF(AN54="","",VLOOKUP(AN54,'参考様式１－２(シフト記号表)'!$C$6:$K$35,9,FALSE))</f>
        <v/>
      </c>
      <c r="AO55" s="120" t="str">
        <f>IF(AO54="","",VLOOKUP(AO54,'参考様式１－２(シフト記号表)'!$C$6:$K$35,9,FALSE))</f>
        <v/>
      </c>
      <c r="AP55" s="120" t="str">
        <f>IF(AP54="","",VLOOKUP(AP54,'参考様式１－２(シフト記号表)'!$C$6:$K$35,9,FALSE))</f>
        <v/>
      </c>
      <c r="AQ55" s="120" t="str">
        <f>IF(AQ54="","",VLOOKUP(AQ54,'参考様式１－２(シフト記号表)'!$C$6:$K$35,9,FALSE))</f>
        <v/>
      </c>
      <c r="AR55" s="120" t="str">
        <f>IF(AR54="","",VLOOKUP(AR54,'参考様式１－２(シフト記号表)'!$C$6:$K$35,9,FALSE))</f>
        <v/>
      </c>
      <c r="AS55" s="120" t="str">
        <f>IF(AS54="","",VLOOKUP(AS54,'参考様式１－２(シフト記号表)'!$C$6:$K$35,9,FALSE))</f>
        <v/>
      </c>
      <c r="AT55" s="121" t="str">
        <f>IF(AT54="","",VLOOKUP(AT54,'参考様式１－２(シフト記号表)'!$C$6:$K$35,9,FALSE))</f>
        <v/>
      </c>
      <c r="AU55" s="119" t="str">
        <f>IF(AU54="","",VLOOKUP(AU54,'参考様式１－２(シフト記号表)'!$C$6:$K$35,9,FALSE))</f>
        <v/>
      </c>
      <c r="AV55" s="120" t="str">
        <f>IF(AV54="","",VLOOKUP(AV54,'参考様式１－２(シフト記号表)'!$C$6:$K$35,9,FALSE))</f>
        <v/>
      </c>
      <c r="AW55" s="120" t="str">
        <f>IF(AW54="","",VLOOKUP(AW54,'参考様式１－２(シフト記号表)'!$C$6:$K$35,9,FALSE))</f>
        <v/>
      </c>
      <c r="AX55" s="876">
        <f>IF($BB$3="４週",SUM(S55:AT55),IF($BB$3="暦月",SUM(S55:AW55),""))</f>
        <v>0</v>
      </c>
      <c r="AY55" s="877"/>
      <c r="AZ55" s="878">
        <f>IF($BB$3="４週",AX55/4,IF($BB$3="暦月",'参考様式１－２(勤務形態一覧表)'!AX55/('参考様式１－２(勤務形態一覧表)'!$BB$7/7),""))</f>
        <v>0</v>
      </c>
      <c r="BA55" s="879"/>
      <c r="BB55" s="867"/>
      <c r="BC55" s="868"/>
      <c r="BD55" s="868"/>
      <c r="BE55" s="868"/>
      <c r="BF55" s="869"/>
    </row>
    <row r="56" spans="2:58" ht="20.25" customHeight="1" x14ac:dyDescent="0.15">
      <c r="B56" s="899"/>
      <c r="C56" s="920"/>
      <c r="D56" s="921"/>
      <c r="E56" s="922"/>
      <c r="F56" s="118">
        <f>C54</f>
        <v>0</v>
      </c>
      <c r="G56" s="843"/>
      <c r="H56" s="847"/>
      <c r="I56" s="845"/>
      <c r="J56" s="845"/>
      <c r="K56" s="846"/>
      <c r="L56" s="854"/>
      <c r="M56" s="855"/>
      <c r="N56" s="855"/>
      <c r="O56" s="856"/>
      <c r="P56" s="896" t="s">
        <v>202</v>
      </c>
      <c r="Q56" s="897"/>
      <c r="R56" s="898"/>
      <c r="S56" s="123" t="str">
        <f>IF(S54="","",VLOOKUP(S54,'参考様式１－２(シフト記号表)'!$C$6:$U$35,19,FALSE))</f>
        <v/>
      </c>
      <c r="T56" s="124" t="str">
        <f>IF(T54="","",VLOOKUP(T54,'参考様式１－２(シフト記号表)'!$C$6:$U$35,19,FALSE))</f>
        <v/>
      </c>
      <c r="U56" s="124" t="str">
        <f>IF(U54="","",VLOOKUP(U54,'参考様式１－２(シフト記号表)'!$C$6:$U$35,19,FALSE))</f>
        <v/>
      </c>
      <c r="V56" s="124" t="str">
        <f>IF(V54="","",VLOOKUP(V54,'参考様式１－２(シフト記号表)'!$C$6:$U$35,19,FALSE))</f>
        <v/>
      </c>
      <c r="W56" s="124" t="str">
        <f>IF(W54="","",VLOOKUP(W54,'参考様式１－２(シフト記号表)'!$C$6:$U$35,19,FALSE))</f>
        <v/>
      </c>
      <c r="X56" s="124" t="str">
        <f>IF(X54="","",VLOOKUP(X54,'参考様式１－２(シフト記号表)'!$C$6:$U$35,19,FALSE))</f>
        <v/>
      </c>
      <c r="Y56" s="125" t="str">
        <f>IF(Y54="","",VLOOKUP(Y54,'参考様式１－２(シフト記号表)'!$C$6:$U$35,19,FALSE))</f>
        <v/>
      </c>
      <c r="Z56" s="123" t="str">
        <f>IF(Z54="","",VLOOKUP(Z54,'参考様式１－２(シフト記号表)'!$C$6:$U$35,19,FALSE))</f>
        <v/>
      </c>
      <c r="AA56" s="124" t="str">
        <f>IF(AA54="","",VLOOKUP(AA54,'参考様式１－２(シフト記号表)'!$C$6:$U$35,19,FALSE))</f>
        <v/>
      </c>
      <c r="AB56" s="124" t="str">
        <f>IF(AB54="","",VLOOKUP(AB54,'参考様式１－２(シフト記号表)'!$C$6:$U$35,19,FALSE))</f>
        <v/>
      </c>
      <c r="AC56" s="124" t="str">
        <f>IF(AC54="","",VLOOKUP(AC54,'参考様式１－２(シフト記号表)'!$C$6:$U$35,19,FALSE))</f>
        <v/>
      </c>
      <c r="AD56" s="124" t="str">
        <f>IF(AD54="","",VLOOKUP(AD54,'参考様式１－２(シフト記号表)'!$C$6:$U$35,19,FALSE))</f>
        <v/>
      </c>
      <c r="AE56" s="124" t="str">
        <f>IF(AE54="","",VLOOKUP(AE54,'参考様式１－２(シフト記号表)'!$C$6:$U$35,19,FALSE))</f>
        <v/>
      </c>
      <c r="AF56" s="125" t="str">
        <f>IF(AF54="","",VLOOKUP(AF54,'参考様式１－２(シフト記号表)'!$C$6:$U$35,19,FALSE))</f>
        <v/>
      </c>
      <c r="AG56" s="123" t="str">
        <f>IF(AG54="","",VLOOKUP(AG54,'参考様式１－２(シフト記号表)'!$C$6:$U$35,19,FALSE))</f>
        <v/>
      </c>
      <c r="AH56" s="124" t="str">
        <f>IF(AH54="","",VLOOKUP(AH54,'参考様式１－２(シフト記号表)'!$C$6:$U$35,19,FALSE))</f>
        <v/>
      </c>
      <c r="AI56" s="124" t="str">
        <f>IF(AI54="","",VLOOKUP(AI54,'参考様式１－２(シフト記号表)'!$C$6:$U$35,19,FALSE))</f>
        <v/>
      </c>
      <c r="AJ56" s="124" t="str">
        <f>IF(AJ54="","",VLOOKUP(AJ54,'参考様式１－２(シフト記号表)'!$C$6:$U$35,19,FALSE))</f>
        <v/>
      </c>
      <c r="AK56" s="124" t="str">
        <f>IF(AK54="","",VLOOKUP(AK54,'参考様式１－２(シフト記号表)'!$C$6:$U$35,19,FALSE))</f>
        <v/>
      </c>
      <c r="AL56" s="124" t="str">
        <f>IF(AL54="","",VLOOKUP(AL54,'参考様式１－２(シフト記号表)'!$C$6:$U$35,19,FALSE))</f>
        <v/>
      </c>
      <c r="AM56" s="125" t="str">
        <f>IF(AM54="","",VLOOKUP(AM54,'参考様式１－２(シフト記号表)'!$C$6:$U$35,19,FALSE))</f>
        <v/>
      </c>
      <c r="AN56" s="123" t="str">
        <f>IF(AN54="","",VLOOKUP(AN54,'参考様式１－２(シフト記号表)'!$C$6:$U$35,19,FALSE))</f>
        <v/>
      </c>
      <c r="AO56" s="124" t="str">
        <f>IF(AO54="","",VLOOKUP(AO54,'参考様式１－２(シフト記号表)'!$C$6:$U$35,19,FALSE))</f>
        <v/>
      </c>
      <c r="AP56" s="124" t="str">
        <f>IF(AP54="","",VLOOKUP(AP54,'参考様式１－２(シフト記号表)'!$C$6:$U$35,19,FALSE))</f>
        <v/>
      </c>
      <c r="AQ56" s="124" t="str">
        <f>IF(AQ54="","",VLOOKUP(AQ54,'参考様式１－２(シフト記号表)'!$C$6:$U$35,19,FALSE))</f>
        <v/>
      </c>
      <c r="AR56" s="124" t="str">
        <f>IF(AR54="","",VLOOKUP(AR54,'参考様式１－２(シフト記号表)'!$C$6:$U$35,19,FALSE))</f>
        <v/>
      </c>
      <c r="AS56" s="124" t="str">
        <f>IF(AS54="","",VLOOKUP(AS54,'参考様式１－２(シフト記号表)'!$C$6:$U$35,19,FALSE))</f>
        <v/>
      </c>
      <c r="AT56" s="125" t="str">
        <f>IF(AT54="","",VLOOKUP(AT54,'参考様式１－２(シフト記号表)'!$C$6:$U$35,19,FALSE))</f>
        <v/>
      </c>
      <c r="AU56" s="123" t="str">
        <f>IF(AU54="","",VLOOKUP(AU54,'参考様式１－２(シフト記号表)'!$C$6:$U$35,19,FALSE))</f>
        <v/>
      </c>
      <c r="AV56" s="124" t="str">
        <f>IF(AV54="","",VLOOKUP(AV54,'参考様式１－２(シフト記号表)'!$C$6:$U$35,19,FALSE))</f>
        <v/>
      </c>
      <c r="AW56" s="124" t="str">
        <f>IF(AW54="","",VLOOKUP(AW54,'参考様式１－２(シフト記号表)'!$C$6:$U$35,19,FALSE))</f>
        <v/>
      </c>
      <c r="AX56" s="883">
        <f>IF($BB$3="４週",SUM(S56:AT56),IF($BB$3="暦月",SUM(S56:AW56),""))</f>
        <v>0</v>
      </c>
      <c r="AY56" s="884"/>
      <c r="AZ56" s="885">
        <f>IF($BB$3="４週",AX56/4,IF($BB$3="暦月",'参考様式１－２(勤務形態一覧表)'!AX56/('参考様式１－２(勤務形態一覧表)'!$BB$7/7),""))</f>
        <v>0</v>
      </c>
      <c r="BA56" s="886"/>
      <c r="BB56" s="917"/>
      <c r="BC56" s="918"/>
      <c r="BD56" s="918"/>
      <c r="BE56" s="918"/>
      <c r="BF56" s="919"/>
    </row>
    <row r="57" spans="2:58" ht="20.25" customHeight="1" x14ac:dyDescent="0.15">
      <c r="B57" s="899">
        <f>B54+1</f>
        <v>13</v>
      </c>
      <c r="C57" s="901"/>
      <c r="D57" s="902"/>
      <c r="E57" s="903"/>
      <c r="F57" s="240"/>
      <c r="G57" s="841"/>
      <c r="H57" s="844"/>
      <c r="I57" s="845"/>
      <c r="J57" s="845"/>
      <c r="K57" s="846"/>
      <c r="L57" s="848"/>
      <c r="M57" s="849"/>
      <c r="N57" s="849"/>
      <c r="O57" s="850"/>
      <c r="P57" s="857" t="s">
        <v>200</v>
      </c>
      <c r="Q57" s="858"/>
      <c r="R57" s="859"/>
      <c r="S57" s="115"/>
      <c r="T57" s="116"/>
      <c r="U57" s="116"/>
      <c r="V57" s="116"/>
      <c r="W57" s="116"/>
      <c r="X57" s="116"/>
      <c r="Y57" s="117"/>
      <c r="Z57" s="115"/>
      <c r="AA57" s="116"/>
      <c r="AB57" s="116"/>
      <c r="AC57" s="116"/>
      <c r="AD57" s="116"/>
      <c r="AE57" s="116"/>
      <c r="AF57" s="117"/>
      <c r="AG57" s="115"/>
      <c r="AH57" s="116"/>
      <c r="AI57" s="116"/>
      <c r="AJ57" s="116"/>
      <c r="AK57" s="116"/>
      <c r="AL57" s="116"/>
      <c r="AM57" s="117"/>
      <c r="AN57" s="115"/>
      <c r="AO57" s="116"/>
      <c r="AP57" s="116"/>
      <c r="AQ57" s="116"/>
      <c r="AR57" s="116"/>
      <c r="AS57" s="116"/>
      <c r="AT57" s="117"/>
      <c r="AU57" s="115"/>
      <c r="AV57" s="116"/>
      <c r="AW57" s="116"/>
      <c r="AX57" s="860"/>
      <c r="AY57" s="861"/>
      <c r="AZ57" s="862"/>
      <c r="BA57" s="863"/>
      <c r="BB57" s="864"/>
      <c r="BC57" s="865"/>
      <c r="BD57" s="865"/>
      <c r="BE57" s="865"/>
      <c r="BF57" s="866"/>
    </row>
    <row r="58" spans="2:58" ht="20.25" customHeight="1" x14ac:dyDescent="0.15">
      <c r="B58" s="899"/>
      <c r="C58" s="904"/>
      <c r="D58" s="905"/>
      <c r="E58" s="906"/>
      <c r="F58" s="118"/>
      <c r="G58" s="842"/>
      <c r="H58" s="847"/>
      <c r="I58" s="845"/>
      <c r="J58" s="845"/>
      <c r="K58" s="846"/>
      <c r="L58" s="851"/>
      <c r="M58" s="852"/>
      <c r="N58" s="852"/>
      <c r="O58" s="853"/>
      <c r="P58" s="873" t="s">
        <v>201</v>
      </c>
      <c r="Q58" s="874"/>
      <c r="R58" s="875"/>
      <c r="S58" s="119" t="str">
        <f>IF(S57="","",VLOOKUP(S57,'参考様式１－２(シフト記号表)'!$C$6:$K$35,9,FALSE))</f>
        <v/>
      </c>
      <c r="T58" s="120" t="str">
        <f>IF(T57="","",VLOOKUP(T57,'参考様式１－２(シフト記号表)'!$C$6:$K$35,9,FALSE))</f>
        <v/>
      </c>
      <c r="U58" s="120" t="str">
        <f>IF(U57="","",VLOOKUP(U57,'参考様式１－２(シフト記号表)'!$C$6:$K$35,9,FALSE))</f>
        <v/>
      </c>
      <c r="V58" s="120" t="str">
        <f>IF(V57="","",VLOOKUP(V57,'参考様式１－２(シフト記号表)'!$C$6:$K$35,9,FALSE))</f>
        <v/>
      </c>
      <c r="W58" s="120" t="str">
        <f>IF(W57="","",VLOOKUP(W57,'参考様式１－２(シフト記号表)'!$C$6:$K$35,9,FALSE))</f>
        <v/>
      </c>
      <c r="X58" s="120" t="str">
        <f>IF(X57="","",VLOOKUP(X57,'参考様式１－２(シフト記号表)'!$C$6:$K$35,9,FALSE))</f>
        <v/>
      </c>
      <c r="Y58" s="121" t="str">
        <f>IF(Y57="","",VLOOKUP(Y57,'参考様式１－２(シフト記号表)'!$C$6:$K$35,9,FALSE))</f>
        <v/>
      </c>
      <c r="Z58" s="119" t="str">
        <f>IF(Z57="","",VLOOKUP(Z57,'参考様式１－２(シフト記号表)'!$C$6:$K$35,9,FALSE))</f>
        <v/>
      </c>
      <c r="AA58" s="120" t="str">
        <f>IF(AA57="","",VLOOKUP(AA57,'参考様式１－２(シフト記号表)'!$C$6:$K$35,9,FALSE))</f>
        <v/>
      </c>
      <c r="AB58" s="120" t="str">
        <f>IF(AB57="","",VLOOKUP(AB57,'参考様式１－２(シフト記号表)'!$C$6:$K$35,9,FALSE))</f>
        <v/>
      </c>
      <c r="AC58" s="120" t="str">
        <f>IF(AC57="","",VLOOKUP(AC57,'参考様式１－２(シフト記号表)'!$C$6:$K$35,9,FALSE))</f>
        <v/>
      </c>
      <c r="AD58" s="120" t="str">
        <f>IF(AD57="","",VLOOKUP(AD57,'参考様式１－２(シフト記号表)'!$C$6:$K$35,9,FALSE))</f>
        <v/>
      </c>
      <c r="AE58" s="120" t="str">
        <f>IF(AE57="","",VLOOKUP(AE57,'参考様式１－２(シフト記号表)'!$C$6:$K$35,9,FALSE))</f>
        <v/>
      </c>
      <c r="AF58" s="121" t="str">
        <f>IF(AF57="","",VLOOKUP(AF57,'参考様式１－２(シフト記号表)'!$C$6:$K$35,9,FALSE))</f>
        <v/>
      </c>
      <c r="AG58" s="119" t="str">
        <f>IF(AG57="","",VLOOKUP(AG57,'参考様式１－２(シフト記号表)'!$C$6:$K$35,9,FALSE))</f>
        <v/>
      </c>
      <c r="AH58" s="120" t="str">
        <f>IF(AH57="","",VLOOKUP(AH57,'参考様式１－２(シフト記号表)'!$C$6:$K$35,9,FALSE))</f>
        <v/>
      </c>
      <c r="AI58" s="120" t="str">
        <f>IF(AI57="","",VLOOKUP(AI57,'参考様式１－２(シフト記号表)'!$C$6:$K$35,9,FALSE))</f>
        <v/>
      </c>
      <c r="AJ58" s="120" t="str">
        <f>IF(AJ57="","",VLOOKUP(AJ57,'参考様式１－２(シフト記号表)'!$C$6:$K$35,9,FALSE))</f>
        <v/>
      </c>
      <c r="AK58" s="120" t="str">
        <f>IF(AK57="","",VLOOKUP(AK57,'参考様式１－２(シフト記号表)'!$C$6:$K$35,9,FALSE))</f>
        <v/>
      </c>
      <c r="AL58" s="120" t="str">
        <f>IF(AL57="","",VLOOKUP(AL57,'参考様式１－２(シフト記号表)'!$C$6:$K$35,9,FALSE))</f>
        <v/>
      </c>
      <c r="AM58" s="121" t="str">
        <f>IF(AM57="","",VLOOKUP(AM57,'参考様式１－２(シフト記号表)'!$C$6:$K$35,9,FALSE))</f>
        <v/>
      </c>
      <c r="AN58" s="119" t="str">
        <f>IF(AN57="","",VLOOKUP(AN57,'参考様式１－２(シフト記号表)'!$C$6:$K$35,9,FALSE))</f>
        <v/>
      </c>
      <c r="AO58" s="120" t="str">
        <f>IF(AO57="","",VLOOKUP(AO57,'参考様式１－２(シフト記号表)'!$C$6:$K$35,9,FALSE))</f>
        <v/>
      </c>
      <c r="AP58" s="120" t="str">
        <f>IF(AP57="","",VLOOKUP(AP57,'参考様式１－２(シフト記号表)'!$C$6:$K$35,9,FALSE))</f>
        <v/>
      </c>
      <c r="AQ58" s="120" t="str">
        <f>IF(AQ57="","",VLOOKUP(AQ57,'参考様式１－２(シフト記号表)'!$C$6:$K$35,9,FALSE))</f>
        <v/>
      </c>
      <c r="AR58" s="120" t="str">
        <f>IF(AR57="","",VLOOKUP(AR57,'参考様式１－２(シフト記号表)'!$C$6:$K$35,9,FALSE))</f>
        <v/>
      </c>
      <c r="AS58" s="120" t="str">
        <f>IF(AS57="","",VLOOKUP(AS57,'参考様式１－２(シフト記号表)'!$C$6:$K$35,9,FALSE))</f>
        <v/>
      </c>
      <c r="AT58" s="121" t="str">
        <f>IF(AT57="","",VLOOKUP(AT57,'参考様式１－２(シフト記号表)'!$C$6:$K$35,9,FALSE))</f>
        <v/>
      </c>
      <c r="AU58" s="119" t="str">
        <f>IF(AU57="","",VLOOKUP(AU57,'参考様式１－２(シフト記号表)'!$C$6:$K$35,9,FALSE))</f>
        <v/>
      </c>
      <c r="AV58" s="120" t="str">
        <f>IF(AV57="","",VLOOKUP(AV57,'参考様式１－２(シフト記号表)'!$C$6:$K$35,9,FALSE))</f>
        <v/>
      </c>
      <c r="AW58" s="120" t="str">
        <f>IF(AW57="","",VLOOKUP(AW57,'参考様式１－２(シフト記号表)'!$C$6:$K$35,9,FALSE))</f>
        <v/>
      </c>
      <c r="AX58" s="876">
        <f>IF($BB$3="４週",SUM(S58:AT58),IF($BB$3="暦月",SUM(S58:AW58),""))</f>
        <v>0</v>
      </c>
      <c r="AY58" s="877"/>
      <c r="AZ58" s="878">
        <f>IF($BB$3="４週",AX58/4,IF($BB$3="暦月",'参考様式１－２(勤務形態一覧表)'!AX58/('参考様式１－２(勤務形態一覧表)'!$BB$7/7),""))</f>
        <v>0</v>
      </c>
      <c r="BA58" s="879"/>
      <c r="BB58" s="867"/>
      <c r="BC58" s="868"/>
      <c r="BD58" s="868"/>
      <c r="BE58" s="868"/>
      <c r="BF58" s="869"/>
    </row>
    <row r="59" spans="2:58" ht="20.25" customHeight="1" thickBot="1" x14ac:dyDescent="0.2">
      <c r="B59" s="900"/>
      <c r="C59" s="907"/>
      <c r="D59" s="908"/>
      <c r="E59" s="909"/>
      <c r="F59" s="126">
        <f>C57</f>
        <v>0</v>
      </c>
      <c r="G59" s="910"/>
      <c r="H59" s="911"/>
      <c r="I59" s="912"/>
      <c r="J59" s="912"/>
      <c r="K59" s="913"/>
      <c r="L59" s="914"/>
      <c r="M59" s="915"/>
      <c r="N59" s="915"/>
      <c r="O59" s="916"/>
      <c r="P59" s="880" t="s">
        <v>202</v>
      </c>
      <c r="Q59" s="881"/>
      <c r="R59" s="882"/>
      <c r="S59" s="123" t="str">
        <f>IF(S57="","",VLOOKUP(S57,'参考様式１－２(シフト記号表)'!$C$6:$U$35,19,FALSE))</f>
        <v/>
      </c>
      <c r="T59" s="124" t="str">
        <f>IF(T57="","",VLOOKUP(T57,'参考様式１－２(シフト記号表)'!$C$6:$U$35,19,FALSE))</f>
        <v/>
      </c>
      <c r="U59" s="124" t="str">
        <f>IF(U57="","",VLOOKUP(U57,'参考様式１－２(シフト記号表)'!$C$6:$U$35,19,FALSE))</f>
        <v/>
      </c>
      <c r="V59" s="124" t="str">
        <f>IF(V57="","",VLOOKUP(V57,'参考様式１－２(シフト記号表)'!$C$6:$U$35,19,FALSE))</f>
        <v/>
      </c>
      <c r="W59" s="124" t="str">
        <f>IF(W57="","",VLOOKUP(W57,'参考様式１－２(シフト記号表)'!$C$6:$U$35,19,FALSE))</f>
        <v/>
      </c>
      <c r="X59" s="124" t="str">
        <f>IF(X57="","",VLOOKUP(X57,'参考様式１－２(シフト記号表)'!$C$6:$U$35,19,FALSE))</f>
        <v/>
      </c>
      <c r="Y59" s="125" t="str">
        <f>IF(Y57="","",VLOOKUP(Y57,'参考様式１－２(シフト記号表)'!$C$6:$U$35,19,FALSE))</f>
        <v/>
      </c>
      <c r="Z59" s="123" t="str">
        <f>IF(Z57="","",VLOOKUP(Z57,'参考様式１－２(シフト記号表)'!$C$6:$U$35,19,FALSE))</f>
        <v/>
      </c>
      <c r="AA59" s="124" t="str">
        <f>IF(AA57="","",VLOOKUP(AA57,'参考様式１－２(シフト記号表)'!$C$6:$U$35,19,FALSE))</f>
        <v/>
      </c>
      <c r="AB59" s="124" t="str">
        <f>IF(AB57="","",VLOOKUP(AB57,'参考様式１－２(シフト記号表)'!$C$6:$U$35,19,FALSE))</f>
        <v/>
      </c>
      <c r="AC59" s="124" t="str">
        <f>IF(AC57="","",VLOOKUP(AC57,'参考様式１－２(シフト記号表)'!$C$6:$U$35,19,FALSE))</f>
        <v/>
      </c>
      <c r="AD59" s="124" t="str">
        <f>IF(AD57="","",VLOOKUP(AD57,'参考様式１－２(シフト記号表)'!$C$6:$U$35,19,FALSE))</f>
        <v/>
      </c>
      <c r="AE59" s="124" t="str">
        <f>IF(AE57="","",VLOOKUP(AE57,'参考様式１－２(シフト記号表)'!$C$6:$U$35,19,FALSE))</f>
        <v/>
      </c>
      <c r="AF59" s="125" t="str">
        <f>IF(AF57="","",VLOOKUP(AF57,'参考様式１－２(シフト記号表)'!$C$6:$U$35,19,FALSE))</f>
        <v/>
      </c>
      <c r="AG59" s="123" t="str">
        <f>IF(AG57="","",VLOOKUP(AG57,'参考様式１－２(シフト記号表)'!$C$6:$U$35,19,FALSE))</f>
        <v/>
      </c>
      <c r="AH59" s="124" t="str">
        <f>IF(AH57="","",VLOOKUP(AH57,'参考様式１－２(シフト記号表)'!$C$6:$U$35,19,FALSE))</f>
        <v/>
      </c>
      <c r="AI59" s="124" t="str">
        <f>IF(AI57="","",VLOOKUP(AI57,'参考様式１－２(シフト記号表)'!$C$6:$U$35,19,FALSE))</f>
        <v/>
      </c>
      <c r="AJ59" s="124" t="str">
        <f>IF(AJ57="","",VLOOKUP(AJ57,'参考様式１－２(シフト記号表)'!$C$6:$U$35,19,FALSE))</f>
        <v/>
      </c>
      <c r="AK59" s="124" t="str">
        <f>IF(AK57="","",VLOOKUP(AK57,'参考様式１－２(シフト記号表)'!$C$6:$U$35,19,FALSE))</f>
        <v/>
      </c>
      <c r="AL59" s="124" t="str">
        <f>IF(AL57="","",VLOOKUP(AL57,'参考様式１－２(シフト記号表)'!$C$6:$U$35,19,FALSE))</f>
        <v/>
      </c>
      <c r="AM59" s="125" t="str">
        <f>IF(AM57="","",VLOOKUP(AM57,'参考様式１－２(シフト記号表)'!$C$6:$U$35,19,FALSE))</f>
        <v/>
      </c>
      <c r="AN59" s="123" t="str">
        <f>IF(AN57="","",VLOOKUP(AN57,'参考様式１－２(シフト記号表)'!$C$6:$U$35,19,FALSE))</f>
        <v/>
      </c>
      <c r="AO59" s="124" t="str">
        <f>IF(AO57="","",VLOOKUP(AO57,'参考様式１－２(シフト記号表)'!$C$6:$U$35,19,FALSE))</f>
        <v/>
      </c>
      <c r="AP59" s="124" t="str">
        <f>IF(AP57="","",VLOOKUP(AP57,'参考様式１－２(シフト記号表)'!$C$6:$U$35,19,FALSE))</f>
        <v/>
      </c>
      <c r="AQ59" s="124" t="str">
        <f>IF(AQ57="","",VLOOKUP(AQ57,'参考様式１－２(シフト記号表)'!$C$6:$U$35,19,FALSE))</f>
        <v/>
      </c>
      <c r="AR59" s="124" t="str">
        <f>IF(AR57="","",VLOOKUP(AR57,'参考様式１－２(シフト記号表)'!$C$6:$U$35,19,FALSE))</f>
        <v/>
      </c>
      <c r="AS59" s="124" t="str">
        <f>IF(AS57="","",VLOOKUP(AS57,'参考様式１－２(シフト記号表)'!$C$6:$U$35,19,FALSE))</f>
        <v/>
      </c>
      <c r="AT59" s="125" t="str">
        <f>IF(AT57="","",VLOOKUP(AT57,'参考様式１－２(シフト記号表)'!$C$6:$U$35,19,FALSE))</f>
        <v/>
      </c>
      <c r="AU59" s="123" t="str">
        <f>IF(AU57="","",VLOOKUP(AU57,'参考様式１－２(シフト記号表)'!$C$6:$U$35,19,FALSE))</f>
        <v/>
      </c>
      <c r="AV59" s="124" t="str">
        <f>IF(AV57="","",VLOOKUP(AV57,'参考様式１－２(シフト記号表)'!$C$6:$U$35,19,FALSE))</f>
        <v/>
      </c>
      <c r="AW59" s="124" t="str">
        <f>IF(AW57="","",VLOOKUP(AW57,'参考様式１－２(シフト記号表)'!$C$6:$U$35,19,FALSE))</f>
        <v/>
      </c>
      <c r="AX59" s="883">
        <f>IF($BB$3="４週",SUM(S59:AT59),IF($BB$3="暦月",SUM(S59:AW59),""))</f>
        <v>0</v>
      </c>
      <c r="AY59" s="884"/>
      <c r="AZ59" s="885">
        <f>IF($BB$3="４週",AX59/4,IF($BB$3="暦月",'参考様式１－２(勤務形態一覧表)'!AX59/('参考様式１－２(勤務形態一覧表)'!$BB$7/7),""))</f>
        <v>0</v>
      </c>
      <c r="BA59" s="886"/>
      <c r="BB59" s="870"/>
      <c r="BC59" s="871"/>
      <c r="BD59" s="871"/>
      <c r="BE59" s="871"/>
      <c r="BF59" s="872"/>
    </row>
    <row r="60" spans="2:58" s="23" customFormat="1" ht="6" customHeight="1" thickBot="1" x14ac:dyDescent="0.2">
      <c r="B60" s="127"/>
      <c r="C60" s="247"/>
      <c r="D60" s="247"/>
      <c r="E60" s="247"/>
      <c r="F60" s="128"/>
      <c r="G60" s="128"/>
      <c r="H60" s="129"/>
      <c r="I60" s="129"/>
      <c r="J60" s="129"/>
      <c r="K60" s="129"/>
      <c r="L60" s="128"/>
      <c r="M60" s="128"/>
      <c r="N60" s="128"/>
      <c r="O60" s="128"/>
      <c r="P60" s="130"/>
      <c r="Q60" s="130"/>
      <c r="R60" s="130"/>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31"/>
      <c r="AY60" s="131"/>
      <c r="AZ60" s="131"/>
      <c r="BA60" s="131"/>
      <c r="BB60" s="128"/>
      <c r="BC60" s="128"/>
      <c r="BD60" s="128"/>
      <c r="BE60" s="128"/>
      <c r="BF60" s="132"/>
    </row>
    <row r="61" spans="2:58" ht="20.100000000000001" customHeight="1" x14ac:dyDescent="0.15">
      <c r="B61" s="133"/>
      <c r="C61" s="134"/>
      <c r="D61" s="134"/>
      <c r="E61" s="134"/>
      <c r="F61" s="134"/>
      <c r="G61" s="801" t="s">
        <v>203</v>
      </c>
      <c r="H61" s="802"/>
      <c r="I61" s="802"/>
      <c r="J61" s="802"/>
      <c r="K61" s="802"/>
      <c r="L61" s="802"/>
      <c r="M61" s="802"/>
      <c r="N61" s="802"/>
      <c r="O61" s="802"/>
      <c r="P61" s="802"/>
      <c r="Q61" s="802"/>
      <c r="R61" s="803"/>
      <c r="S61" s="135" t="str">
        <f>IF(SUMIF($F$21:$F$59, "生活相談員", S21:S59)=0,"",SUMIF($F$21:$F$59,"生活相談員",S21:S59))</f>
        <v/>
      </c>
      <c r="T61" s="136" t="str">
        <f t="shared" ref="T61:AW61" si="1">IF(SUMIF($F$21:$F$59, "生活相談員", T21:T59)=0,"",SUMIF($F$21:$F$59,"生活相談員",T21:T59))</f>
        <v/>
      </c>
      <c r="U61" s="136" t="str">
        <f t="shared" si="1"/>
        <v/>
      </c>
      <c r="V61" s="136" t="str">
        <f t="shared" si="1"/>
        <v/>
      </c>
      <c r="W61" s="136" t="str">
        <f t="shared" si="1"/>
        <v/>
      </c>
      <c r="X61" s="136" t="str">
        <f t="shared" si="1"/>
        <v/>
      </c>
      <c r="Y61" s="137" t="str">
        <f t="shared" si="1"/>
        <v/>
      </c>
      <c r="Z61" s="135" t="str">
        <f t="shared" si="1"/>
        <v/>
      </c>
      <c r="AA61" s="136" t="str">
        <f t="shared" si="1"/>
        <v/>
      </c>
      <c r="AB61" s="136" t="str">
        <f t="shared" si="1"/>
        <v/>
      </c>
      <c r="AC61" s="136" t="str">
        <f t="shared" si="1"/>
        <v/>
      </c>
      <c r="AD61" s="136" t="str">
        <f t="shared" si="1"/>
        <v/>
      </c>
      <c r="AE61" s="136" t="str">
        <f t="shared" si="1"/>
        <v/>
      </c>
      <c r="AF61" s="137" t="str">
        <f t="shared" si="1"/>
        <v/>
      </c>
      <c r="AG61" s="135" t="str">
        <f t="shared" si="1"/>
        <v/>
      </c>
      <c r="AH61" s="136" t="str">
        <f t="shared" si="1"/>
        <v/>
      </c>
      <c r="AI61" s="136" t="str">
        <f t="shared" si="1"/>
        <v/>
      </c>
      <c r="AJ61" s="136" t="str">
        <f t="shared" si="1"/>
        <v/>
      </c>
      <c r="AK61" s="136" t="str">
        <f t="shared" si="1"/>
        <v/>
      </c>
      <c r="AL61" s="136" t="str">
        <f t="shared" si="1"/>
        <v/>
      </c>
      <c r="AM61" s="137" t="str">
        <f t="shared" si="1"/>
        <v/>
      </c>
      <c r="AN61" s="135" t="str">
        <f t="shared" si="1"/>
        <v/>
      </c>
      <c r="AO61" s="136" t="str">
        <f t="shared" si="1"/>
        <v/>
      </c>
      <c r="AP61" s="136" t="str">
        <f t="shared" si="1"/>
        <v/>
      </c>
      <c r="AQ61" s="136" t="str">
        <f t="shared" si="1"/>
        <v/>
      </c>
      <c r="AR61" s="136" t="str">
        <f t="shared" si="1"/>
        <v/>
      </c>
      <c r="AS61" s="136" t="str">
        <f t="shared" si="1"/>
        <v/>
      </c>
      <c r="AT61" s="137" t="str">
        <f t="shared" si="1"/>
        <v/>
      </c>
      <c r="AU61" s="135" t="str">
        <f t="shared" si="1"/>
        <v/>
      </c>
      <c r="AV61" s="136" t="str">
        <f t="shared" si="1"/>
        <v/>
      </c>
      <c r="AW61" s="137" t="str">
        <f t="shared" si="1"/>
        <v/>
      </c>
      <c r="AX61" s="804" t="str">
        <f>IF(SUMIF($F$21:$F$59, "生活相談員", AX21:AY59)=0,"",SUMIF($F$21:$F$59,"生活相談員",AX21:AY59))</f>
        <v/>
      </c>
      <c r="AY61" s="805"/>
      <c r="AZ61" s="806" t="str">
        <f>IF(AX61="","",IF($BB$3="４週",AX61/4,IF($BB$3="暦月",AX61/('参考様式１－２(勤務形態一覧表)'!$BB$7/7),"")))</f>
        <v/>
      </c>
      <c r="BA61" s="807"/>
      <c r="BB61" s="808"/>
      <c r="BC61" s="809"/>
      <c r="BD61" s="809"/>
      <c r="BE61" s="809"/>
      <c r="BF61" s="810"/>
    </row>
    <row r="62" spans="2:58" ht="20.25" customHeight="1" thickBot="1" x14ac:dyDescent="0.2">
      <c r="B62" s="138"/>
      <c r="C62" s="139"/>
      <c r="D62" s="139"/>
      <c r="E62" s="139"/>
      <c r="F62" s="139"/>
      <c r="G62" s="817" t="s">
        <v>204</v>
      </c>
      <c r="H62" s="818"/>
      <c r="I62" s="818"/>
      <c r="J62" s="818"/>
      <c r="K62" s="818"/>
      <c r="L62" s="818"/>
      <c r="M62" s="818"/>
      <c r="N62" s="818"/>
      <c r="O62" s="818"/>
      <c r="P62" s="818"/>
      <c r="Q62" s="818"/>
      <c r="R62" s="819"/>
      <c r="S62" s="140" t="str">
        <f t="shared" ref="S62:AW62" si="2">IF(SUMIF($F$21:$F$59, "介護職員", S21:S59)=0,"",SUMIF($F$21:$F$59, "介護職員", S21:S59))</f>
        <v/>
      </c>
      <c r="T62" s="141" t="str">
        <f t="shared" si="2"/>
        <v/>
      </c>
      <c r="U62" s="141" t="str">
        <f t="shared" si="2"/>
        <v/>
      </c>
      <c r="V62" s="141" t="str">
        <f t="shared" si="2"/>
        <v/>
      </c>
      <c r="W62" s="141" t="str">
        <f t="shared" si="2"/>
        <v/>
      </c>
      <c r="X62" s="141" t="str">
        <f t="shared" si="2"/>
        <v/>
      </c>
      <c r="Y62" s="142" t="str">
        <f t="shared" si="2"/>
        <v/>
      </c>
      <c r="Z62" s="140" t="str">
        <f t="shared" si="2"/>
        <v/>
      </c>
      <c r="AA62" s="141" t="str">
        <f t="shared" si="2"/>
        <v/>
      </c>
      <c r="AB62" s="141" t="str">
        <f t="shared" si="2"/>
        <v/>
      </c>
      <c r="AC62" s="141" t="str">
        <f t="shared" si="2"/>
        <v/>
      </c>
      <c r="AD62" s="141" t="str">
        <f t="shared" si="2"/>
        <v/>
      </c>
      <c r="AE62" s="141" t="str">
        <f t="shared" si="2"/>
        <v/>
      </c>
      <c r="AF62" s="142" t="str">
        <f t="shared" si="2"/>
        <v/>
      </c>
      <c r="AG62" s="140" t="str">
        <f t="shared" si="2"/>
        <v/>
      </c>
      <c r="AH62" s="141" t="str">
        <f t="shared" si="2"/>
        <v/>
      </c>
      <c r="AI62" s="141" t="str">
        <f t="shared" si="2"/>
        <v/>
      </c>
      <c r="AJ62" s="141" t="str">
        <f t="shared" si="2"/>
        <v/>
      </c>
      <c r="AK62" s="141" t="str">
        <f t="shared" si="2"/>
        <v/>
      </c>
      <c r="AL62" s="141" t="str">
        <f t="shared" si="2"/>
        <v/>
      </c>
      <c r="AM62" s="142" t="str">
        <f t="shared" si="2"/>
        <v/>
      </c>
      <c r="AN62" s="140" t="str">
        <f t="shared" si="2"/>
        <v/>
      </c>
      <c r="AO62" s="141" t="str">
        <f t="shared" si="2"/>
        <v/>
      </c>
      <c r="AP62" s="141" t="str">
        <f t="shared" si="2"/>
        <v/>
      </c>
      <c r="AQ62" s="141" t="str">
        <f t="shared" si="2"/>
        <v/>
      </c>
      <c r="AR62" s="141" t="str">
        <f t="shared" si="2"/>
        <v/>
      </c>
      <c r="AS62" s="141" t="str">
        <f t="shared" si="2"/>
        <v/>
      </c>
      <c r="AT62" s="142" t="str">
        <f t="shared" si="2"/>
        <v/>
      </c>
      <c r="AU62" s="140" t="str">
        <f t="shared" si="2"/>
        <v/>
      </c>
      <c r="AV62" s="141" t="str">
        <f t="shared" si="2"/>
        <v/>
      </c>
      <c r="AW62" s="142" t="str">
        <f t="shared" si="2"/>
        <v/>
      </c>
      <c r="AX62" s="820" t="str">
        <f>IF(SUMIF($F$21:$F$59, "介護職員", AX21:AX59)=0,"",SUMIF($F$21:$F$59, "介護職員", AX21:AX59))</f>
        <v/>
      </c>
      <c r="AY62" s="821"/>
      <c r="AZ62" s="822" t="str">
        <f>IF(AX62="","",IF($BB$3="４週",AX62/4,IF($BB$3="暦月",AX62/('参考様式１－２(勤務形態一覧表)'!$BB$7/7),"")))</f>
        <v/>
      </c>
      <c r="BA62" s="823"/>
      <c r="BB62" s="811"/>
      <c r="BC62" s="812"/>
      <c r="BD62" s="812"/>
      <c r="BE62" s="812"/>
      <c r="BF62" s="813"/>
    </row>
    <row r="63" spans="2:58" ht="18.75" customHeight="1" x14ac:dyDescent="0.15">
      <c r="B63" s="824" t="s">
        <v>205</v>
      </c>
      <c r="C63" s="825"/>
      <c r="D63" s="825"/>
      <c r="E63" s="825"/>
      <c r="F63" s="825"/>
      <c r="G63" s="825"/>
      <c r="H63" s="825"/>
      <c r="I63" s="825"/>
      <c r="J63" s="825"/>
      <c r="K63" s="826"/>
      <c r="L63" s="833" t="s">
        <v>18</v>
      </c>
      <c r="M63" s="833"/>
      <c r="N63" s="833"/>
      <c r="O63" s="833"/>
      <c r="P63" s="833"/>
      <c r="Q63" s="833"/>
      <c r="R63" s="834"/>
      <c r="S63" s="143" t="str">
        <f t="shared" ref="S63:AB66" si="3">IF($L63="","",IF(COUNTIFS($F$21:$F$59,$L63,S$21:S$59,"&gt;0")=0,"",COUNTIFS($F$21:$F$59,$L63,S$21:S$59,"&gt;0")))</f>
        <v/>
      </c>
      <c r="T63" s="144" t="str">
        <f t="shared" si="3"/>
        <v/>
      </c>
      <c r="U63" s="144" t="str">
        <f t="shared" si="3"/>
        <v/>
      </c>
      <c r="V63" s="144" t="str">
        <f t="shared" si="3"/>
        <v/>
      </c>
      <c r="W63" s="144" t="str">
        <f t="shared" si="3"/>
        <v/>
      </c>
      <c r="X63" s="144" t="str">
        <f t="shared" si="3"/>
        <v/>
      </c>
      <c r="Y63" s="145" t="str">
        <f t="shared" si="3"/>
        <v/>
      </c>
      <c r="Z63" s="146" t="str">
        <f t="shared" si="3"/>
        <v/>
      </c>
      <c r="AA63" s="144" t="str">
        <f t="shared" si="3"/>
        <v/>
      </c>
      <c r="AB63" s="144" t="str">
        <f t="shared" si="3"/>
        <v/>
      </c>
      <c r="AC63" s="144" t="str">
        <f t="shared" ref="AC63:AL66" si="4">IF($L63="","",IF(COUNTIFS($F$21:$F$59,$L63,AC$21:AC$59,"&gt;0")=0,"",COUNTIFS($F$21:$F$59,$L63,AC$21:AC$59,"&gt;0")))</f>
        <v/>
      </c>
      <c r="AD63" s="144" t="str">
        <f t="shared" si="4"/>
        <v/>
      </c>
      <c r="AE63" s="144" t="str">
        <f t="shared" si="4"/>
        <v/>
      </c>
      <c r="AF63" s="145" t="str">
        <f t="shared" si="4"/>
        <v/>
      </c>
      <c r="AG63" s="144" t="str">
        <f t="shared" si="4"/>
        <v/>
      </c>
      <c r="AH63" s="144" t="str">
        <f t="shared" si="4"/>
        <v/>
      </c>
      <c r="AI63" s="144" t="str">
        <f t="shared" si="4"/>
        <v/>
      </c>
      <c r="AJ63" s="144" t="str">
        <f t="shared" si="4"/>
        <v/>
      </c>
      <c r="AK63" s="144" t="str">
        <f t="shared" si="4"/>
        <v/>
      </c>
      <c r="AL63" s="144" t="str">
        <f t="shared" si="4"/>
        <v/>
      </c>
      <c r="AM63" s="145" t="str">
        <f t="shared" ref="AM63:AW66" si="5">IF($L63="","",IF(COUNTIFS($F$21:$F$59,$L63,AM$21:AM$59,"&gt;0")=0,"",COUNTIFS($F$21:$F$59,$L63,AM$21:AM$59,"&gt;0")))</f>
        <v/>
      </c>
      <c r="AN63" s="144" t="str">
        <f t="shared" si="5"/>
        <v/>
      </c>
      <c r="AO63" s="144" t="str">
        <f t="shared" si="5"/>
        <v/>
      </c>
      <c r="AP63" s="144" t="str">
        <f t="shared" si="5"/>
        <v/>
      </c>
      <c r="AQ63" s="144" t="str">
        <f t="shared" si="5"/>
        <v/>
      </c>
      <c r="AR63" s="144" t="str">
        <f t="shared" si="5"/>
        <v/>
      </c>
      <c r="AS63" s="144" t="str">
        <f t="shared" si="5"/>
        <v/>
      </c>
      <c r="AT63" s="145" t="str">
        <f t="shared" si="5"/>
        <v/>
      </c>
      <c r="AU63" s="144" t="str">
        <f t="shared" si="5"/>
        <v/>
      </c>
      <c r="AV63" s="144" t="str">
        <f t="shared" si="5"/>
        <v/>
      </c>
      <c r="AW63" s="145" t="str">
        <f t="shared" si="5"/>
        <v/>
      </c>
      <c r="AX63" s="835"/>
      <c r="AY63" s="836"/>
      <c r="AZ63" s="836"/>
      <c r="BA63" s="837"/>
      <c r="BB63" s="811"/>
      <c r="BC63" s="812"/>
      <c r="BD63" s="812"/>
      <c r="BE63" s="812"/>
      <c r="BF63" s="813"/>
    </row>
    <row r="64" spans="2:58" ht="18.75" customHeight="1" x14ac:dyDescent="0.15">
      <c r="B64" s="827"/>
      <c r="C64" s="828"/>
      <c r="D64" s="828"/>
      <c r="E64" s="828"/>
      <c r="F64" s="828"/>
      <c r="G64" s="828"/>
      <c r="H64" s="828"/>
      <c r="I64" s="828"/>
      <c r="J64" s="828"/>
      <c r="K64" s="829"/>
      <c r="L64" s="797" t="s">
        <v>19</v>
      </c>
      <c r="M64" s="797"/>
      <c r="N64" s="797"/>
      <c r="O64" s="797"/>
      <c r="P64" s="797"/>
      <c r="Q64" s="797"/>
      <c r="R64" s="798"/>
      <c r="S64" s="147" t="str">
        <f t="shared" si="3"/>
        <v/>
      </c>
      <c r="T64" s="148" t="str">
        <f t="shared" si="3"/>
        <v/>
      </c>
      <c r="U64" s="148" t="str">
        <f t="shared" si="3"/>
        <v/>
      </c>
      <c r="V64" s="148" t="str">
        <f t="shared" si="3"/>
        <v/>
      </c>
      <c r="W64" s="148" t="str">
        <f t="shared" si="3"/>
        <v/>
      </c>
      <c r="X64" s="148" t="str">
        <f t="shared" si="3"/>
        <v/>
      </c>
      <c r="Y64" s="149" t="str">
        <f t="shared" si="3"/>
        <v/>
      </c>
      <c r="Z64" s="150" t="str">
        <f t="shared" si="3"/>
        <v/>
      </c>
      <c r="AA64" s="148" t="str">
        <f t="shared" si="3"/>
        <v/>
      </c>
      <c r="AB64" s="148" t="str">
        <f t="shared" si="3"/>
        <v/>
      </c>
      <c r="AC64" s="148" t="str">
        <f t="shared" si="4"/>
        <v/>
      </c>
      <c r="AD64" s="148" t="str">
        <f t="shared" si="4"/>
        <v/>
      </c>
      <c r="AE64" s="148" t="str">
        <f t="shared" si="4"/>
        <v/>
      </c>
      <c r="AF64" s="149" t="str">
        <f t="shared" si="4"/>
        <v/>
      </c>
      <c r="AG64" s="148" t="str">
        <f t="shared" si="4"/>
        <v/>
      </c>
      <c r="AH64" s="148" t="str">
        <f t="shared" si="4"/>
        <v/>
      </c>
      <c r="AI64" s="148" t="str">
        <f t="shared" si="4"/>
        <v/>
      </c>
      <c r="AJ64" s="148" t="str">
        <f t="shared" si="4"/>
        <v/>
      </c>
      <c r="AK64" s="148" t="str">
        <f t="shared" si="4"/>
        <v/>
      </c>
      <c r="AL64" s="148" t="str">
        <f t="shared" si="4"/>
        <v/>
      </c>
      <c r="AM64" s="149" t="str">
        <f t="shared" si="5"/>
        <v/>
      </c>
      <c r="AN64" s="148" t="str">
        <f t="shared" si="5"/>
        <v/>
      </c>
      <c r="AO64" s="148" t="str">
        <f t="shared" si="5"/>
        <v/>
      </c>
      <c r="AP64" s="148" t="str">
        <f t="shared" si="5"/>
        <v/>
      </c>
      <c r="AQ64" s="148" t="str">
        <f t="shared" si="5"/>
        <v/>
      </c>
      <c r="AR64" s="148" t="str">
        <f t="shared" si="5"/>
        <v/>
      </c>
      <c r="AS64" s="148" t="str">
        <f t="shared" si="5"/>
        <v/>
      </c>
      <c r="AT64" s="149" t="str">
        <f t="shared" si="5"/>
        <v/>
      </c>
      <c r="AU64" s="148" t="str">
        <f t="shared" si="5"/>
        <v/>
      </c>
      <c r="AV64" s="148" t="str">
        <f t="shared" si="5"/>
        <v/>
      </c>
      <c r="AW64" s="149" t="str">
        <f t="shared" si="5"/>
        <v/>
      </c>
      <c r="AX64" s="835"/>
      <c r="AY64" s="836"/>
      <c r="AZ64" s="836"/>
      <c r="BA64" s="837"/>
      <c r="BB64" s="811"/>
      <c r="BC64" s="812"/>
      <c r="BD64" s="812"/>
      <c r="BE64" s="812"/>
      <c r="BF64" s="813"/>
    </row>
    <row r="65" spans="1:73" ht="18.75" customHeight="1" x14ac:dyDescent="0.15">
      <c r="B65" s="827"/>
      <c r="C65" s="828"/>
      <c r="D65" s="828"/>
      <c r="E65" s="828"/>
      <c r="F65" s="828"/>
      <c r="G65" s="828"/>
      <c r="H65" s="828"/>
      <c r="I65" s="828"/>
      <c r="J65" s="828"/>
      <c r="K65" s="829"/>
      <c r="L65" s="797" t="s">
        <v>137</v>
      </c>
      <c r="M65" s="797"/>
      <c r="N65" s="797"/>
      <c r="O65" s="797"/>
      <c r="P65" s="797"/>
      <c r="Q65" s="797"/>
      <c r="R65" s="798"/>
      <c r="S65" s="147" t="str">
        <f t="shared" si="3"/>
        <v/>
      </c>
      <c r="T65" s="148" t="str">
        <f t="shared" si="3"/>
        <v/>
      </c>
      <c r="U65" s="148" t="str">
        <f t="shared" si="3"/>
        <v/>
      </c>
      <c r="V65" s="148" t="str">
        <f t="shared" si="3"/>
        <v/>
      </c>
      <c r="W65" s="148" t="str">
        <f t="shared" si="3"/>
        <v/>
      </c>
      <c r="X65" s="148" t="str">
        <f t="shared" si="3"/>
        <v/>
      </c>
      <c r="Y65" s="149" t="str">
        <f t="shared" si="3"/>
        <v/>
      </c>
      <c r="Z65" s="150" t="str">
        <f t="shared" si="3"/>
        <v/>
      </c>
      <c r="AA65" s="148" t="str">
        <f t="shared" si="3"/>
        <v/>
      </c>
      <c r="AB65" s="148" t="str">
        <f t="shared" si="3"/>
        <v/>
      </c>
      <c r="AC65" s="148" t="str">
        <f t="shared" si="4"/>
        <v/>
      </c>
      <c r="AD65" s="148" t="str">
        <f t="shared" si="4"/>
        <v/>
      </c>
      <c r="AE65" s="148" t="str">
        <f t="shared" si="4"/>
        <v/>
      </c>
      <c r="AF65" s="149" t="str">
        <f t="shared" si="4"/>
        <v/>
      </c>
      <c r="AG65" s="148" t="str">
        <f t="shared" si="4"/>
        <v/>
      </c>
      <c r="AH65" s="148" t="str">
        <f t="shared" si="4"/>
        <v/>
      </c>
      <c r="AI65" s="148" t="str">
        <f t="shared" si="4"/>
        <v/>
      </c>
      <c r="AJ65" s="148" t="str">
        <f t="shared" si="4"/>
        <v/>
      </c>
      <c r="AK65" s="148" t="str">
        <f t="shared" si="4"/>
        <v/>
      </c>
      <c r="AL65" s="148" t="str">
        <f t="shared" si="4"/>
        <v/>
      </c>
      <c r="AM65" s="149" t="str">
        <f t="shared" si="5"/>
        <v/>
      </c>
      <c r="AN65" s="148" t="str">
        <f t="shared" si="5"/>
        <v/>
      </c>
      <c r="AO65" s="148" t="str">
        <f t="shared" si="5"/>
        <v/>
      </c>
      <c r="AP65" s="148" t="str">
        <f t="shared" si="5"/>
        <v/>
      </c>
      <c r="AQ65" s="148" t="str">
        <f t="shared" si="5"/>
        <v/>
      </c>
      <c r="AR65" s="148" t="str">
        <f t="shared" si="5"/>
        <v/>
      </c>
      <c r="AS65" s="148" t="str">
        <f t="shared" si="5"/>
        <v/>
      </c>
      <c r="AT65" s="149" t="str">
        <f t="shared" si="5"/>
        <v/>
      </c>
      <c r="AU65" s="148" t="str">
        <f t="shared" si="5"/>
        <v/>
      </c>
      <c r="AV65" s="148" t="str">
        <f t="shared" si="5"/>
        <v/>
      </c>
      <c r="AW65" s="149" t="str">
        <f t="shared" si="5"/>
        <v/>
      </c>
      <c r="AX65" s="835"/>
      <c r="AY65" s="836"/>
      <c r="AZ65" s="836"/>
      <c r="BA65" s="837"/>
      <c r="BB65" s="811"/>
      <c r="BC65" s="812"/>
      <c r="BD65" s="812"/>
      <c r="BE65" s="812"/>
      <c r="BF65" s="813"/>
    </row>
    <row r="66" spans="1:73" ht="18.75" customHeight="1" thickBot="1" x14ac:dyDescent="0.2">
      <c r="B66" s="830"/>
      <c r="C66" s="831"/>
      <c r="D66" s="831"/>
      <c r="E66" s="831"/>
      <c r="F66" s="831"/>
      <c r="G66" s="831"/>
      <c r="H66" s="831"/>
      <c r="I66" s="831"/>
      <c r="J66" s="831"/>
      <c r="K66" s="832"/>
      <c r="L66" s="799" t="s">
        <v>20</v>
      </c>
      <c r="M66" s="799"/>
      <c r="N66" s="799"/>
      <c r="O66" s="799"/>
      <c r="P66" s="799"/>
      <c r="Q66" s="799"/>
      <c r="R66" s="800"/>
      <c r="S66" s="151" t="str">
        <f t="shared" si="3"/>
        <v/>
      </c>
      <c r="T66" s="152" t="str">
        <f t="shared" si="3"/>
        <v/>
      </c>
      <c r="U66" s="152" t="str">
        <f t="shared" si="3"/>
        <v/>
      </c>
      <c r="V66" s="152" t="str">
        <f t="shared" si="3"/>
        <v/>
      </c>
      <c r="W66" s="152" t="str">
        <f t="shared" si="3"/>
        <v/>
      </c>
      <c r="X66" s="152" t="str">
        <f t="shared" si="3"/>
        <v/>
      </c>
      <c r="Y66" s="153" t="str">
        <f t="shared" si="3"/>
        <v/>
      </c>
      <c r="Z66" s="154" t="str">
        <f t="shared" si="3"/>
        <v/>
      </c>
      <c r="AA66" s="152" t="str">
        <f t="shared" si="3"/>
        <v/>
      </c>
      <c r="AB66" s="152" t="str">
        <f t="shared" si="3"/>
        <v/>
      </c>
      <c r="AC66" s="152" t="str">
        <f t="shared" si="4"/>
        <v/>
      </c>
      <c r="AD66" s="152" t="str">
        <f t="shared" si="4"/>
        <v/>
      </c>
      <c r="AE66" s="152" t="str">
        <f t="shared" si="4"/>
        <v/>
      </c>
      <c r="AF66" s="153" t="str">
        <f t="shared" si="4"/>
        <v/>
      </c>
      <c r="AG66" s="152" t="str">
        <f t="shared" si="4"/>
        <v/>
      </c>
      <c r="AH66" s="152" t="str">
        <f t="shared" si="4"/>
        <v/>
      </c>
      <c r="AI66" s="152" t="str">
        <f t="shared" si="4"/>
        <v/>
      </c>
      <c r="AJ66" s="152" t="str">
        <f t="shared" si="4"/>
        <v/>
      </c>
      <c r="AK66" s="152" t="str">
        <f t="shared" si="4"/>
        <v/>
      </c>
      <c r="AL66" s="152" t="str">
        <f t="shared" si="4"/>
        <v/>
      </c>
      <c r="AM66" s="153" t="str">
        <f t="shared" si="5"/>
        <v/>
      </c>
      <c r="AN66" s="152" t="str">
        <f t="shared" si="5"/>
        <v/>
      </c>
      <c r="AO66" s="152" t="str">
        <f t="shared" si="5"/>
        <v/>
      </c>
      <c r="AP66" s="152" t="str">
        <f t="shared" si="5"/>
        <v/>
      </c>
      <c r="AQ66" s="152" t="str">
        <f t="shared" si="5"/>
        <v/>
      </c>
      <c r="AR66" s="152" t="str">
        <f t="shared" si="5"/>
        <v/>
      </c>
      <c r="AS66" s="152" t="str">
        <f t="shared" si="5"/>
        <v/>
      </c>
      <c r="AT66" s="153" t="str">
        <f t="shared" si="5"/>
        <v/>
      </c>
      <c r="AU66" s="152" t="str">
        <f t="shared" si="5"/>
        <v/>
      </c>
      <c r="AV66" s="152" t="str">
        <f t="shared" si="5"/>
        <v/>
      </c>
      <c r="AW66" s="153" t="str">
        <f t="shared" si="5"/>
        <v/>
      </c>
      <c r="AX66" s="838"/>
      <c r="AY66" s="839"/>
      <c r="AZ66" s="839"/>
      <c r="BA66" s="840"/>
      <c r="BB66" s="814"/>
      <c r="BC66" s="815"/>
      <c r="BD66" s="815"/>
      <c r="BE66" s="815"/>
      <c r="BF66" s="816"/>
    </row>
    <row r="67" spans="1:73" ht="13.5" customHeight="1" x14ac:dyDescent="0.15">
      <c r="C67" s="155"/>
      <c r="D67" s="155"/>
      <c r="E67" s="155"/>
      <c r="F67" s="155"/>
      <c r="G67" s="156"/>
      <c r="H67" s="157"/>
      <c r="AF67" s="158"/>
    </row>
    <row r="68" spans="1:73" ht="11.45" customHeight="1" x14ac:dyDescent="0.15">
      <c r="A68" s="159"/>
      <c r="B68" s="159"/>
      <c r="C68" s="159"/>
      <c r="D68" s="159"/>
      <c r="E68" s="159"/>
      <c r="F68" s="159"/>
      <c r="G68" s="159"/>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1"/>
      <c r="AS68" s="161"/>
      <c r="AT68" s="161"/>
      <c r="AU68" s="161"/>
      <c r="AV68" s="161"/>
      <c r="AW68" s="161"/>
      <c r="AX68" s="161"/>
      <c r="AY68" s="161"/>
      <c r="AZ68" s="161"/>
      <c r="BA68" s="161"/>
    </row>
    <row r="69" spans="1:73" ht="20.25" customHeight="1" x14ac:dyDescent="0.2">
      <c r="A69" s="162"/>
      <c r="B69" s="162"/>
      <c r="C69" s="159"/>
      <c r="D69" s="159"/>
      <c r="E69" s="159"/>
      <c r="F69" s="159"/>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3"/>
      <c r="AS69" s="163"/>
      <c r="AT69" s="163"/>
      <c r="AU69" s="163"/>
      <c r="AV69" s="163"/>
      <c r="BN69" s="164"/>
      <c r="BO69" s="165"/>
      <c r="BP69" s="164"/>
      <c r="BQ69" s="164"/>
      <c r="BR69" s="164"/>
      <c r="BS69" s="166"/>
      <c r="BT69" s="167"/>
      <c r="BU69" s="167"/>
    </row>
    <row r="70" spans="1:73" ht="20.25" customHeight="1" x14ac:dyDescent="0.15">
      <c r="A70" s="159"/>
      <c r="B70" s="159"/>
      <c r="C70" s="168"/>
      <c r="D70" s="168"/>
      <c r="E70" s="168"/>
      <c r="F70" s="168"/>
      <c r="G70" s="168"/>
      <c r="H70" s="169"/>
      <c r="I70" s="16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row>
    <row r="71" spans="1:73" ht="20.25" customHeight="1" x14ac:dyDescent="0.15">
      <c r="A71" s="159"/>
      <c r="B71" s="159"/>
      <c r="C71" s="168"/>
      <c r="D71" s="168"/>
      <c r="E71" s="168"/>
      <c r="F71" s="168"/>
      <c r="G71" s="168"/>
      <c r="H71" s="169"/>
      <c r="I71" s="16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row>
    <row r="72" spans="1:73" ht="20.25" customHeight="1" x14ac:dyDescent="0.15">
      <c r="A72" s="159"/>
      <c r="B72" s="159"/>
      <c r="C72" s="169"/>
      <c r="D72" s="169"/>
      <c r="E72" s="169"/>
      <c r="F72" s="169"/>
      <c r="G72" s="16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row>
    <row r="73" spans="1:73" ht="20.25" customHeight="1" x14ac:dyDescent="0.15">
      <c r="A73" s="159"/>
      <c r="B73" s="159"/>
      <c r="C73" s="169"/>
      <c r="D73" s="169"/>
      <c r="E73" s="169"/>
      <c r="F73" s="169"/>
      <c r="G73" s="16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row>
    <row r="74" spans="1:73" ht="20.25" customHeight="1" x14ac:dyDescent="0.15">
      <c r="A74" s="159"/>
      <c r="B74" s="159"/>
      <c r="C74" s="169"/>
      <c r="D74" s="169"/>
      <c r="E74" s="169"/>
      <c r="F74" s="169"/>
      <c r="G74" s="16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row>
    <row r="75" spans="1:73" ht="20.25" customHeight="1" x14ac:dyDescent="0.15">
      <c r="C75" s="158"/>
      <c r="D75" s="158"/>
      <c r="E75" s="158"/>
      <c r="F75" s="158"/>
      <c r="G75" s="158"/>
    </row>
  </sheetData>
  <sheetProtection insertColumns="0" deleteRows="0"/>
  <mergeCells count="238">
    <mergeCell ref="AX5:AY5"/>
    <mergeCell ref="BB5:BC5"/>
    <mergeCell ref="BB7:BC7"/>
    <mergeCell ref="BB9:BD9"/>
    <mergeCell ref="AO11:AQ11"/>
    <mergeCell ref="BB11:BD11"/>
    <mergeCell ref="AP1:BE1"/>
    <mergeCell ref="Z2:AA2"/>
    <mergeCell ref="AC2:AD2"/>
    <mergeCell ref="AG2:AH2"/>
    <mergeCell ref="AP2:BE2"/>
    <mergeCell ref="BB3:BE3"/>
    <mergeCell ref="AU13:AW13"/>
    <mergeCell ref="AY13:BA13"/>
    <mergeCell ref="BC13:BD13"/>
    <mergeCell ref="B16:B20"/>
    <mergeCell ref="C16:E20"/>
    <mergeCell ref="G16:G20"/>
    <mergeCell ref="H16:K20"/>
    <mergeCell ref="L16:O20"/>
    <mergeCell ref="P16:R20"/>
    <mergeCell ref="S16:AW16"/>
    <mergeCell ref="B21:B23"/>
    <mergeCell ref="C21:E23"/>
    <mergeCell ref="G21:G23"/>
    <mergeCell ref="H21:K23"/>
    <mergeCell ref="L21:O23"/>
    <mergeCell ref="P21:R21"/>
    <mergeCell ref="AX16:AY20"/>
    <mergeCell ref="AZ16:BA20"/>
    <mergeCell ref="BB16:BF20"/>
    <mergeCell ref="S17:Y17"/>
    <mergeCell ref="Z17:AF17"/>
    <mergeCell ref="AG17:AM17"/>
    <mergeCell ref="AN17:AT17"/>
    <mergeCell ref="AU17:AW17"/>
    <mergeCell ref="AX21:AY21"/>
    <mergeCell ref="AZ21:BA21"/>
    <mergeCell ref="BB21:BF23"/>
    <mergeCell ref="P22:R22"/>
    <mergeCell ref="AX22:AY22"/>
    <mergeCell ref="AZ22:BA22"/>
    <mergeCell ref="P23:R23"/>
    <mergeCell ref="AX23:AY23"/>
    <mergeCell ref="AZ23:BA23"/>
    <mergeCell ref="B24:B26"/>
    <mergeCell ref="C24:E26"/>
    <mergeCell ref="G24:G26"/>
    <mergeCell ref="H24:K26"/>
    <mergeCell ref="L24:O26"/>
    <mergeCell ref="P24:R24"/>
    <mergeCell ref="AX27:AY27"/>
    <mergeCell ref="AZ27:BA27"/>
    <mergeCell ref="BB27:BF29"/>
    <mergeCell ref="AX24:AY24"/>
    <mergeCell ref="AZ24:BA24"/>
    <mergeCell ref="BB24:BF26"/>
    <mergeCell ref="P25:R25"/>
    <mergeCell ref="AX25:AY25"/>
    <mergeCell ref="AZ25:BA25"/>
    <mergeCell ref="P26:R26"/>
    <mergeCell ref="AX26:AY26"/>
    <mergeCell ref="AZ26:BA26"/>
    <mergeCell ref="P28:R28"/>
    <mergeCell ref="AX28:AY28"/>
    <mergeCell ref="AZ28:BA28"/>
    <mergeCell ref="P29:R29"/>
    <mergeCell ref="AX29:AY29"/>
    <mergeCell ref="AZ29:BA29"/>
    <mergeCell ref="B33:B35"/>
    <mergeCell ref="C33:E35"/>
    <mergeCell ref="G33:G35"/>
    <mergeCell ref="H33:K35"/>
    <mergeCell ref="L33:O35"/>
    <mergeCell ref="P33:R33"/>
    <mergeCell ref="AX30:AY30"/>
    <mergeCell ref="AZ30:BA30"/>
    <mergeCell ref="AX33:AY33"/>
    <mergeCell ref="AZ33:BA33"/>
    <mergeCell ref="B27:B29"/>
    <mergeCell ref="C27:E29"/>
    <mergeCell ref="G27:G29"/>
    <mergeCell ref="H27:K29"/>
    <mergeCell ref="L27:O29"/>
    <mergeCell ref="P27:R27"/>
    <mergeCell ref="BB30:BF32"/>
    <mergeCell ref="P31:R31"/>
    <mergeCell ref="AX31:AY31"/>
    <mergeCell ref="AZ31:BA31"/>
    <mergeCell ref="P32:R32"/>
    <mergeCell ref="AX32:AY32"/>
    <mergeCell ref="AZ32:BA32"/>
    <mergeCell ref="B30:B32"/>
    <mergeCell ref="C30:E32"/>
    <mergeCell ref="G30:G32"/>
    <mergeCell ref="H30:K32"/>
    <mergeCell ref="L30:O32"/>
    <mergeCell ref="P30:R30"/>
    <mergeCell ref="BB33:BF35"/>
    <mergeCell ref="P34:R34"/>
    <mergeCell ref="AX34:AY34"/>
    <mergeCell ref="AZ34:BA34"/>
    <mergeCell ref="P35:R35"/>
    <mergeCell ref="AX35:AY35"/>
    <mergeCell ref="AZ35:BA35"/>
    <mergeCell ref="B39:B41"/>
    <mergeCell ref="C39:E41"/>
    <mergeCell ref="G39:G41"/>
    <mergeCell ref="H39:K41"/>
    <mergeCell ref="L39:O41"/>
    <mergeCell ref="P39:R39"/>
    <mergeCell ref="AX36:AY36"/>
    <mergeCell ref="AZ36:BA36"/>
    <mergeCell ref="BB36:BF38"/>
    <mergeCell ref="P37:R37"/>
    <mergeCell ref="AX37:AY37"/>
    <mergeCell ref="AZ37:BA37"/>
    <mergeCell ref="P38:R38"/>
    <mergeCell ref="AX38:AY38"/>
    <mergeCell ref="AZ38:BA38"/>
    <mergeCell ref="B36:B38"/>
    <mergeCell ref="C36:E38"/>
    <mergeCell ref="G36:G38"/>
    <mergeCell ref="H36:K38"/>
    <mergeCell ref="L36:O38"/>
    <mergeCell ref="P36:R36"/>
    <mergeCell ref="AX39:AY39"/>
    <mergeCell ref="AZ39:BA39"/>
    <mergeCell ref="BB39:BF41"/>
    <mergeCell ref="P40:R40"/>
    <mergeCell ref="AX40:AY40"/>
    <mergeCell ref="AZ40:BA40"/>
    <mergeCell ref="P41:R41"/>
    <mergeCell ref="AX41:AY41"/>
    <mergeCell ref="AZ41:BA41"/>
    <mergeCell ref="B42:B44"/>
    <mergeCell ref="C42:E44"/>
    <mergeCell ref="G42:G44"/>
    <mergeCell ref="H42:K44"/>
    <mergeCell ref="L42:O44"/>
    <mergeCell ref="P42:R42"/>
    <mergeCell ref="AX45:AY45"/>
    <mergeCell ref="AZ45:BA45"/>
    <mergeCell ref="BB45:BF47"/>
    <mergeCell ref="AX42:AY42"/>
    <mergeCell ref="AZ42:BA42"/>
    <mergeCell ref="BB42:BF44"/>
    <mergeCell ref="P43:R43"/>
    <mergeCell ref="AX43:AY43"/>
    <mergeCell ref="AZ43:BA43"/>
    <mergeCell ref="P44:R44"/>
    <mergeCell ref="AX44:AY44"/>
    <mergeCell ref="AZ44:BA44"/>
    <mergeCell ref="P46:R46"/>
    <mergeCell ref="AX46:AY46"/>
    <mergeCell ref="AZ46:BA46"/>
    <mergeCell ref="P47:R47"/>
    <mergeCell ref="AX47:AY47"/>
    <mergeCell ref="AZ47:BA47"/>
    <mergeCell ref="B51:B53"/>
    <mergeCell ref="C51:E53"/>
    <mergeCell ref="G51:G53"/>
    <mergeCell ref="H51:K53"/>
    <mergeCell ref="L51:O53"/>
    <mergeCell ref="P51:R51"/>
    <mergeCell ref="AX48:AY48"/>
    <mergeCell ref="AZ48:BA48"/>
    <mergeCell ref="AX51:AY51"/>
    <mergeCell ref="AZ51:BA51"/>
    <mergeCell ref="B45:B47"/>
    <mergeCell ref="C45:E47"/>
    <mergeCell ref="G45:G47"/>
    <mergeCell ref="H45:K47"/>
    <mergeCell ref="L45:O47"/>
    <mergeCell ref="P45:R45"/>
    <mergeCell ref="BB48:BF50"/>
    <mergeCell ref="P49:R49"/>
    <mergeCell ref="AX49:AY49"/>
    <mergeCell ref="AZ49:BA49"/>
    <mergeCell ref="P50:R50"/>
    <mergeCell ref="AX50:AY50"/>
    <mergeCell ref="AZ50:BA50"/>
    <mergeCell ref="B48:B50"/>
    <mergeCell ref="C48:E50"/>
    <mergeCell ref="G48:G50"/>
    <mergeCell ref="H48:K50"/>
    <mergeCell ref="L48:O50"/>
    <mergeCell ref="P48:R48"/>
    <mergeCell ref="BB51:BF53"/>
    <mergeCell ref="P52:R52"/>
    <mergeCell ref="AX52:AY52"/>
    <mergeCell ref="AZ52:BA52"/>
    <mergeCell ref="P53:R53"/>
    <mergeCell ref="AX53:AY53"/>
    <mergeCell ref="AZ53:BA53"/>
    <mergeCell ref="B57:B59"/>
    <mergeCell ref="C57:E59"/>
    <mergeCell ref="G57:G59"/>
    <mergeCell ref="H57:K59"/>
    <mergeCell ref="L57:O59"/>
    <mergeCell ref="P57:R57"/>
    <mergeCell ref="AX54:AY54"/>
    <mergeCell ref="AZ54:BA54"/>
    <mergeCell ref="BB54:BF56"/>
    <mergeCell ref="P55:R55"/>
    <mergeCell ref="AX55:AY55"/>
    <mergeCell ref="AZ55:BA55"/>
    <mergeCell ref="P56:R56"/>
    <mergeCell ref="AX56:AY56"/>
    <mergeCell ref="AZ56:BA56"/>
    <mergeCell ref="B54:B56"/>
    <mergeCell ref="C54:E56"/>
    <mergeCell ref="G54:G56"/>
    <mergeCell ref="H54:K56"/>
    <mergeCell ref="L54:O56"/>
    <mergeCell ref="P54:R54"/>
    <mergeCell ref="AX57:AY57"/>
    <mergeCell ref="AZ57:BA57"/>
    <mergeCell ref="BB57:BF59"/>
    <mergeCell ref="P58:R58"/>
    <mergeCell ref="AX58:AY58"/>
    <mergeCell ref="AZ58:BA58"/>
    <mergeCell ref="P59:R59"/>
    <mergeCell ref="AX59:AY59"/>
    <mergeCell ref="AZ59:BA59"/>
    <mergeCell ref="L64:R64"/>
    <mergeCell ref="L65:R65"/>
    <mergeCell ref="L66:R66"/>
    <mergeCell ref="G61:R61"/>
    <mergeCell ref="AX61:AY61"/>
    <mergeCell ref="AZ61:BA61"/>
    <mergeCell ref="BB61:BF66"/>
    <mergeCell ref="G62:R62"/>
    <mergeCell ref="AX62:AY62"/>
    <mergeCell ref="AZ62:BA62"/>
    <mergeCell ref="B63:K66"/>
    <mergeCell ref="L63:R63"/>
    <mergeCell ref="AX63:BA66"/>
  </mergeCells>
  <phoneticPr fontId="2"/>
  <conditionalFormatting sqref="S23 S61:BA66">
    <cfRule type="expression" dxfId="273" priority="274">
      <formula>INDIRECT(ADDRESS(ROW(),COLUMN()))=TRUNC(INDIRECT(ADDRESS(ROW(),COLUMN())))</formula>
    </cfRule>
  </conditionalFormatting>
  <conditionalFormatting sqref="S22">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T22:Y22">
    <cfRule type="expression" dxfId="270" priority="271">
      <formula>INDIRECT(ADDRESS(ROW(),COLUMN()))=TRUNC(INDIRECT(ADDRESS(ROW(),COLUMN())))</formula>
    </cfRule>
  </conditionalFormatting>
  <conditionalFormatting sqref="AX22:BA23">
    <cfRule type="expression" dxfId="269" priority="270">
      <formula>INDIRECT(ADDRESS(ROW(),COLUMN()))=TRUNC(INDIRECT(ADDRESS(ROW(),COLUMN())))</formula>
    </cfRule>
  </conditionalFormatting>
  <conditionalFormatting sqref="BC13:BD13">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Z22">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A22:AF22">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G22">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H22:AM22">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N22">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O22:AT22">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U22">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AV22:AW22">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S25">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T25:Y25">
    <cfRule type="expression" dxfId="248" priority="249">
      <formula>INDIRECT(ADDRESS(ROW(),COLUMN()))=TRUNC(INDIRECT(ADDRESS(ROW(),COLUMN())))</formula>
    </cfRule>
  </conditionalFormatting>
  <conditionalFormatting sqref="AX25:BA26">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Z25">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A25:AF25">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G25">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H25:AM25">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N25">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O25:AT25">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U25">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AV25:AW25">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S28">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T28:Y28">
    <cfRule type="expression" dxfId="227" priority="228">
      <formula>INDIRECT(ADDRESS(ROW(),COLUMN()))=TRUNC(INDIRECT(ADDRESS(ROW(),COLUMN())))</formula>
    </cfRule>
  </conditionalFormatting>
  <conditionalFormatting sqref="AX28:BA29">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Z28">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A28:AF28">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G28">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H28:AM28">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N28">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O28:AT28">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U28">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AV28:AW28">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S31">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T31:Y31">
    <cfRule type="expression" dxfId="206" priority="207">
      <formula>INDIRECT(ADDRESS(ROW(),COLUMN()))=TRUNC(INDIRECT(ADDRESS(ROW(),COLUMN())))</formula>
    </cfRule>
  </conditionalFormatting>
  <conditionalFormatting sqref="AX31:BA32">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Z31">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A31:AF31">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G31">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H31:AM31">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N31">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O31:AT31">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U31">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AV31:AW31">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S34">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T34:Y34">
    <cfRule type="expression" dxfId="185" priority="186">
      <formula>INDIRECT(ADDRESS(ROW(),COLUMN()))=TRUNC(INDIRECT(ADDRESS(ROW(),COLUMN())))</formula>
    </cfRule>
  </conditionalFormatting>
  <conditionalFormatting sqref="AX34:BA35">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Z34">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A34:AF34">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G34">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H34:AM34">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N34">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O34:AT34">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U34">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AV34:AW34">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S37">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T37:Y37">
    <cfRule type="expression" dxfId="164" priority="165">
      <formula>INDIRECT(ADDRESS(ROW(),COLUMN()))=TRUNC(INDIRECT(ADDRESS(ROW(),COLUMN())))</formula>
    </cfRule>
  </conditionalFormatting>
  <conditionalFormatting sqref="AX37:BA38">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Z37">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A37:AF37">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G37">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H37:AM37">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N37">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O37:AT37">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U37">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AV37:AW37">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S40">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T40:Y40">
    <cfRule type="expression" dxfId="143" priority="144">
      <formula>INDIRECT(ADDRESS(ROW(),COLUMN()))=TRUNC(INDIRECT(ADDRESS(ROW(),COLUMN())))</formula>
    </cfRule>
  </conditionalFormatting>
  <conditionalFormatting sqref="AX40:BA41">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Z40">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A40:AF40">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G40">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H40:AM40">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N40">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O40:AT40">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U40">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AV40:AW40">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S43">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T43:Y43">
    <cfRule type="expression" dxfId="122" priority="123">
      <formula>INDIRECT(ADDRESS(ROW(),COLUMN()))=TRUNC(INDIRECT(ADDRESS(ROW(),COLUMN())))</formula>
    </cfRule>
  </conditionalFormatting>
  <conditionalFormatting sqref="AX43:BA44">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Z43">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A43:AF43">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G43">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H43:AM43">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N43">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O43:AT43">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U43">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AV43:AW43">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S46">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T46:Y46">
    <cfRule type="expression" dxfId="101" priority="102">
      <formula>INDIRECT(ADDRESS(ROW(),COLUMN()))=TRUNC(INDIRECT(ADDRESS(ROW(),COLUMN())))</formula>
    </cfRule>
  </conditionalFormatting>
  <conditionalFormatting sqref="AX46:BA47">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Z46">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A46:AF46">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G46">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H46:AM46">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N46">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O46:AT46">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U46">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AV46:AW46">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S49">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T49:Y49">
    <cfRule type="expression" dxfId="80" priority="81">
      <formula>INDIRECT(ADDRESS(ROW(),COLUMN()))=TRUNC(INDIRECT(ADDRESS(ROW(),COLUMN())))</formula>
    </cfRule>
  </conditionalFormatting>
  <conditionalFormatting sqref="AX49:BA50">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Z49">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A49:AF49">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G49">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H49:AM49">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N49">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O49:AT49">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U49">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AV49:AW49">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S52">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T52:Y52">
    <cfRule type="expression" dxfId="59" priority="60">
      <formula>INDIRECT(ADDRESS(ROW(),COLUMN()))=TRUNC(INDIRECT(ADDRESS(ROW(),COLUMN())))</formula>
    </cfRule>
  </conditionalFormatting>
  <conditionalFormatting sqref="AX52:BA53">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Z52">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A52:AF52">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G52">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H52:AM52">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N52">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O52:AT52">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U52">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AV52:AW52">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S55">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T55:Y55">
    <cfRule type="expression" dxfId="38" priority="39">
      <formula>INDIRECT(ADDRESS(ROW(),COLUMN()))=TRUNC(INDIRECT(ADDRESS(ROW(),COLUMN())))</formula>
    </cfRule>
  </conditionalFormatting>
  <conditionalFormatting sqref="AX55:BA56">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Z55">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A55:AF55">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G55">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H55:AM55">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N55">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O55:AT55">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U55">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AV55:AW55">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S58">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T58:Y58">
    <cfRule type="expression" dxfId="17" priority="18">
      <formula>INDIRECT(ADDRESS(ROW(),COLUMN()))=TRUNC(INDIRECT(ADDRESS(ROW(),COLUMN())))</formula>
    </cfRule>
  </conditionalFormatting>
  <conditionalFormatting sqref="AX58:BA59">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Z58">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A58:AF58">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G58">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H58:AM58">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N58">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O58:AT58">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U58">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AV58:AW58">
    <cfRule type="expression" dxfId="0" priority="1">
      <formula>INDIRECT(ADDRESS(ROW(),COLUMN()))=TRUNC(INDIRECT(ADDRESS(ROW(),COLUMN())))</formula>
    </cfRule>
  </conditionalFormatting>
  <dataValidations count="7">
    <dataValidation type="decimal" allowBlank="1" showInputMessage="1" showErrorMessage="1" error="入力可能範囲　32～40" sqref="AX5" xr:uid="{00000000-0002-0000-0400-000000000000}">
      <formula1>32</formula1>
      <formula2>40</formula2>
    </dataValidation>
    <dataValidation type="list" allowBlank="1" showInputMessage="1" sqref="G21:G59" xr:uid="{00000000-0002-0000-0400-000001000000}">
      <formula1>"A, B, C, D"</formula1>
    </dataValidation>
    <dataValidation type="list" allowBlank="1" showInputMessage="1" sqref="S21:AW21 S24:AW24 S27:AW27 S30:AW30 S33:AW33 S36:AW36 S39:AW39 S42:AW42 S45:AW45 S48:AW48 S51:AW51 S54:AW54 S57:AW57" xr:uid="{00000000-0002-0000-0400-000002000000}">
      <formula1>シフト記号表</formula1>
    </dataValidation>
    <dataValidation type="list" allowBlank="1" showInputMessage="1" sqref="C21:E59" xr:uid="{00000000-0002-0000-0400-000003000000}">
      <formula1>職種</formula1>
    </dataValidation>
    <dataValidation type="list" allowBlank="1" showInputMessage="1" showErrorMessage="1" sqref="AC3" xr:uid="{00000000-0002-0000-0400-000004000000}">
      <formula1>#REF!</formula1>
    </dataValidation>
    <dataValidation type="list" allowBlank="1" showInputMessage="1" showErrorMessage="1" sqref="BB3:BE3" xr:uid="{00000000-0002-0000-0400-000005000000}">
      <formula1>"４週,暦月"</formula1>
    </dataValidation>
    <dataValidation type="list" errorStyle="warning" allowBlank="1" showInputMessage="1" error="リストにない場合のみ、入力してください。" sqref="H21:K59" xr:uid="{00000000-0002-0000-0400-000006000000}">
      <formula1>INDIRECT(C21)</formula1>
    </dataValidation>
  </dataValidations>
  <printOptions horizontalCentered="1"/>
  <pageMargins left="0.15748031496062992" right="0.15748031496062992" top="0.31496062992125984" bottom="0.35433070866141736" header="0.31496062992125984" footer="0.31496062992125984"/>
  <pageSetup paperSize="9" scale="4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400-000007000000}">
          <x14:formula1>
            <xm:f>'参考様式１－２(プルダウンリスト)'!$C$4:$C$8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W42"/>
  <sheetViews>
    <sheetView view="pageBreakPreview" zoomScale="55" zoomScaleNormal="40" zoomScaleSheetLayoutView="55" workbookViewId="0"/>
  </sheetViews>
  <sheetFormatPr defaultColWidth="9.125" defaultRowHeight="18.75" x14ac:dyDescent="0.15"/>
  <cols>
    <col min="1" max="1" width="1.875" style="172" customWidth="1"/>
    <col min="2" max="2" width="6.375" style="171" customWidth="1"/>
    <col min="3" max="3" width="12.125" style="171" customWidth="1"/>
    <col min="4" max="4" width="3.875" style="171" bestFit="1" customWidth="1"/>
    <col min="5" max="5" width="17.875" style="172" customWidth="1"/>
    <col min="6" max="6" width="3.875" style="172" bestFit="1" customWidth="1"/>
    <col min="7" max="7" width="17.875" style="172" customWidth="1"/>
    <col min="8" max="8" width="3.875" style="172" bestFit="1" customWidth="1"/>
    <col min="9" max="9" width="17.875" style="171" customWidth="1"/>
    <col min="10" max="10" width="3.875" style="172" bestFit="1" customWidth="1"/>
    <col min="11" max="11" width="17.875" style="172" customWidth="1"/>
    <col min="12" max="12" width="3.875" style="172" customWidth="1"/>
    <col min="13" max="13" width="17.875" style="172" customWidth="1"/>
    <col min="14" max="14" width="3.875" style="172" customWidth="1"/>
    <col min="15" max="15" width="17.875" style="172" customWidth="1"/>
    <col min="16" max="16" width="3.875" style="172" customWidth="1"/>
    <col min="17" max="17" width="17.875" style="172" customWidth="1"/>
    <col min="18" max="18" width="3.875" style="172" customWidth="1"/>
    <col min="19" max="19" width="17.875" style="172" customWidth="1"/>
    <col min="20" max="20" width="3.875" style="172" customWidth="1"/>
    <col min="21" max="21" width="17.875" style="172" customWidth="1"/>
    <col min="22" max="22" width="3.875" style="172" customWidth="1"/>
    <col min="23" max="23" width="57.875" style="172" customWidth="1"/>
    <col min="24" max="16384" width="9.125" style="172"/>
  </cols>
  <sheetData>
    <row r="1" spans="2:23" x14ac:dyDescent="0.15">
      <c r="B1" s="170" t="s">
        <v>206</v>
      </c>
    </row>
    <row r="2" spans="2:23" x14ac:dyDescent="0.15">
      <c r="B2" s="173" t="s">
        <v>293</v>
      </c>
      <c r="E2" s="174"/>
      <c r="I2" s="175"/>
    </row>
    <row r="3" spans="2:23" x14ac:dyDescent="0.15">
      <c r="B3" s="175" t="s">
        <v>207</v>
      </c>
      <c r="E3" s="174" t="s">
        <v>208</v>
      </c>
      <c r="I3" s="175"/>
    </row>
    <row r="4" spans="2:23" x14ac:dyDescent="0.15">
      <c r="B4" s="173"/>
      <c r="E4" s="1013" t="s">
        <v>209</v>
      </c>
      <c r="F4" s="1013"/>
      <c r="G4" s="1013"/>
      <c r="H4" s="1013"/>
      <c r="I4" s="1013"/>
      <c r="J4" s="1013"/>
      <c r="K4" s="1013"/>
      <c r="M4" s="1013" t="s">
        <v>210</v>
      </c>
      <c r="N4" s="1013"/>
      <c r="O4" s="1013"/>
      <c r="Q4" s="1013" t="s">
        <v>211</v>
      </c>
      <c r="R4" s="1013"/>
      <c r="S4" s="1013"/>
      <c r="T4" s="1013"/>
      <c r="U4" s="1013"/>
      <c r="W4" s="1013" t="s">
        <v>212</v>
      </c>
    </row>
    <row r="5" spans="2:23" x14ac:dyDescent="0.15">
      <c r="B5" s="171" t="s">
        <v>135</v>
      </c>
      <c r="C5" s="171" t="s">
        <v>140</v>
      </c>
      <c r="E5" s="171" t="s">
        <v>213</v>
      </c>
      <c r="F5" s="171"/>
      <c r="G5" s="171" t="s">
        <v>214</v>
      </c>
      <c r="I5" s="171" t="s">
        <v>215</v>
      </c>
      <c r="K5" s="171" t="s">
        <v>209</v>
      </c>
      <c r="M5" s="171" t="s">
        <v>216</v>
      </c>
      <c r="O5" s="171" t="s">
        <v>217</v>
      </c>
      <c r="Q5" s="171" t="s">
        <v>216</v>
      </c>
      <c r="S5" s="171" t="s">
        <v>217</v>
      </c>
      <c r="U5" s="171" t="s">
        <v>209</v>
      </c>
      <c r="W5" s="1013"/>
    </row>
    <row r="6" spans="2:23" x14ac:dyDescent="0.15">
      <c r="B6" s="171">
        <v>1</v>
      </c>
      <c r="C6" s="176" t="s">
        <v>122</v>
      </c>
      <c r="D6" s="171" t="s">
        <v>120</v>
      </c>
      <c r="E6" s="177">
        <v>0.375</v>
      </c>
      <c r="F6" s="171" t="s">
        <v>119</v>
      </c>
      <c r="G6" s="177">
        <v>0.75</v>
      </c>
      <c r="H6" s="172" t="s">
        <v>118</v>
      </c>
      <c r="I6" s="177">
        <v>4.1666666666666664E-2</v>
      </c>
      <c r="J6" s="172" t="s">
        <v>172</v>
      </c>
      <c r="K6" s="178">
        <f t="shared" ref="K6:K8" si="0">(G6-E6-I6)*24</f>
        <v>8</v>
      </c>
      <c r="M6" s="177">
        <v>0.39583333333333331</v>
      </c>
      <c r="N6" s="171" t="s">
        <v>119</v>
      </c>
      <c r="O6" s="177">
        <v>0.6875</v>
      </c>
      <c r="Q6" s="179">
        <f>IF(E6&lt;M6,M6,E6)</f>
        <v>0.39583333333333331</v>
      </c>
      <c r="R6" s="171" t="s">
        <v>119</v>
      </c>
      <c r="S6" s="179">
        <f t="shared" ref="S6:S8" si="1">IF(G6&gt;O6,O6,G6)</f>
        <v>0.6875</v>
      </c>
      <c r="U6" s="180">
        <f t="shared" ref="U6:U8" si="2">(S6-Q6)*24</f>
        <v>7</v>
      </c>
      <c r="W6" s="181"/>
    </row>
    <row r="7" spans="2:23" x14ac:dyDescent="0.15">
      <c r="B7" s="171">
        <v>2</v>
      </c>
      <c r="C7" s="176" t="s">
        <v>218</v>
      </c>
      <c r="D7" s="171" t="s">
        <v>120</v>
      </c>
      <c r="E7" s="177"/>
      <c r="F7" s="171" t="s">
        <v>119</v>
      </c>
      <c r="G7" s="177"/>
      <c r="H7" s="172" t="s">
        <v>118</v>
      </c>
      <c r="I7" s="177">
        <v>0</v>
      </c>
      <c r="J7" s="172" t="s">
        <v>172</v>
      </c>
      <c r="K7" s="178">
        <f t="shared" si="0"/>
        <v>0</v>
      </c>
      <c r="M7" s="177"/>
      <c r="N7" s="171" t="s">
        <v>119</v>
      </c>
      <c r="O7" s="177"/>
      <c r="Q7" s="179">
        <f t="shared" ref="Q7:Q8" si="3">IF(E7&lt;M7,M7,E7)</f>
        <v>0</v>
      </c>
      <c r="R7" s="171" t="s">
        <v>119</v>
      </c>
      <c r="S7" s="179">
        <f t="shared" si="1"/>
        <v>0</v>
      </c>
      <c r="U7" s="180">
        <f t="shared" si="2"/>
        <v>0</v>
      </c>
      <c r="W7" s="181"/>
    </row>
    <row r="8" spans="2:23" x14ac:dyDescent="0.15">
      <c r="B8" s="171">
        <v>3</v>
      </c>
      <c r="C8" s="176" t="s">
        <v>219</v>
      </c>
      <c r="D8" s="171" t="s">
        <v>120</v>
      </c>
      <c r="E8" s="177"/>
      <c r="F8" s="171" t="s">
        <v>119</v>
      </c>
      <c r="G8" s="177"/>
      <c r="H8" s="172" t="s">
        <v>118</v>
      </c>
      <c r="I8" s="177">
        <v>0</v>
      </c>
      <c r="J8" s="172" t="s">
        <v>172</v>
      </c>
      <c r="K8" s="178">
        <f t="shared" si="0"/>
        <v>0</v>
      </c>
      <c r="M8" s="177"/>
      <c r="N8" s="171" t="s">
        <v>119</v>
      </c>
      <c r="O8" s="177"/>
      <c r="Q8" s="179">
        <f t="shared" si="3"/>
        <v>0</v>
      </c>
      <c r="R8" s="171" t="s">
        <v>119</v>
      </c>
      <c r="S8" s="179">
        <f t="shared" si="1"/>
        <v>0</v>
      </c>
      <c r="U8" s="180">
        <f t="shared" si="2"/>
        <v>0</v>
      </c>
      <c r="W8" s="181"/>
    </row>
    <row r="9" spans="2:23" x14ac:dyDescent="0.15">
      <c r="B9" s="171">
        <v>4</v>
      </c>
      <c r="C9" s="176" t="s">
        <v>220</v>
      </c>
      <c r="D9" s="171" t="s">
        <v>120</v>
      </c>
      <c r="E9" s="177"/>
      <c r="F9" s="171" t="s">
        <v>119</v>
      </c>
      <c r="G9" s="177"/>
      <c r="H9" s="172" t="s">
        <v>118</v>
      </c>
      <c r="I9" s="177">
        <v>0</v>
      </c>
      <c r="J9" s="172" t="s">
        <v>172</v>
      </c>
      <c r="K9" s="178">
        <f>(G9-E9-I9)*24</f>
        <v>0</v>
      </c>
      <c r="M9" s="177"/>
      <c r="N9" s="171" t="s">
        <v>119</v>
      </c>
      <c r="O9" s="177"/>
      <c r="Q9" s="179">
        <f>IF(E9&lt;M9,M9,E9)</f>
        <v>0</v>
      </c>
      <c r="R9" s="171" t="s">
        <v>119</v>
      </c>
      <c r="S9" s="179">
        <f>IF(G9&gt;O9,O9,G9)</f>
        <v>0</v>
      </c>
      <c r="U9" s="180">
        <f>(S9-Q9)*24</f>
        <v>0</v>
      </c>
      <c r="W9" s="181"/>
    </row>
    <row r="10" spans="2:23" x14ac:dyDescent="0.15">
      <c r="B10" s="171">
        <v>5</v>
      </c>
      <c r="C10" s="176" t="s">
        <v>221</v>
      </c>
      <c r="D10" s="171" t="s">
        <v>120</v>
      </c>
      <c r="E10" s="177"/>
      <c r="F10" s="171" t="s">
        <v>119</v>
      </c>
      <c r="G10" s="177"/>
      <c r="H10" s="172" t="s">
        <v>118</v>
      </c>
      <c r="I10" s="177">
        <v>0</v>
      </c>
      <c r="J10" s="172" t="s">
        <v>172</v>
      </c>
      <c r="K10" s="178">
        <f>(G10-E10-I10)*24</f>
        <v>0</v>
      </c>
      <c r="M10" s="177"/>
      <c r="N10" s="171" t="s">
        <v>119</v>
      </c>
      <c r="O10" s="177"/>
      <c r="Q10" s="179">
        <f t="shared" ref="Q10:Q25" si="4">IF(E10&lt;M10,M10,E10)</f>
        <v>0</v>
      </c>
      <c r="R10" s="171" t="s">
        <v>119</v>
      </c>
      <c r="S10" s="179">
        <f t="shared" ref="S10:S25" si="5">IF(G10&gt;O10,O10,G10)</f>
        <v>0</v>
      </c>
      <c r="U10" s="180">
        <f t="shared" ref="U10:U25" si="6">(S10-Q10)*24</f>
        <v>0</v>
      </c>
      <c r="W10" s="181"/>
    </row>
    <row r="11" spans="2:23" x14ac:dyDescent="0.15">
      <c r="B11" s="171">
        <v>6</v>
      </c>
      <c r="C11" s="176" t="s">
        <v>222</v>
      </c>
      <c r="D11" s="171" t="s">
        <v>120</v>
      </c>
      <c r="E11" s="177"/>
      <c r="F11" s="171" t="s">
        <v>119</v>
      </c>
      <c r="G11" s="177"/>
      <c r="H11" s="172" t="s">
        <v>118</v>
      </c>
      <c r="I11" s="177">
        <v>0</v>
      </c>
      <c r="J11" s="172" t="s">
        <v>172</v>
      </c>
      <c r="K11" s="178">
        <f t="shared" ref="K11:K25" si="7">(G11-E11-I11)*24</f>
        <v>0</v>
      </c>
      <c r="M11" s="177"/>
      <c r="N11" s="171" t="s">
        <v>119</v>
      </c>
      <c r="O11" s="177"/>
      <c r="Q11" s="179">
        <f t="shared" si="4"/>
        <v>0</v>
      </c>
      <c r="R11" s="171" t="s">
        <v>119</v>
      </c>
      <c r="S11" s="179">
        <f t="shared" si="5"/>
        <v>0</v>
      </c>
      <c r="U11" s="180">
        <f t="shared" si="6"/>
        <v>0</v>
      </c>
      <c r="W11" s="181"/>
    </row>
    <row r="12" spans="2:23" x14ac:dyDescent="0.15">
      <c r="B12" s="171">
        <v>7</v>
      </c>
      <c r="C12" s="176" t="s">
        <v>223</v>
      </c>
      <c r="D12" s="171" t="s">
        <v>120</v>
      </c>
      <c r="E12" s="177"/>
      <c r="F12" s="171" t="s">
        <v>119</v>
      </c>
      <c r="G12" s="177"/>
      <c r="H12" s="172" t="s">
        <v>118</v>
      </c>
      <c r="I12" s="177">
        <v>0</v>
      </c>
      <c r="J12" s="172" t="s">
        <v>172</v>
      </c>
      <c r="K12" s="178">
        <f t="shared" si="7"/>
        <v>0</v>
      </c>
      <c r="M12" s="177"/>
      <c r="N12" s="171" t="s">
        <v>119</v>
      </c>
      <c r="O12" s="177"/>
      <c r="Q12" s="179">
        <f t="shared" si="4"/>
        <v>0</v>
      </c>
      <c r="R12" s="171" t="s">
        <v>119</v>
      </c>
      <c r="S12" s="179">
        <f t="shared" si="5"/>
        <v>0</v>
      </c>
      <c r="U12" s="180">
        <f t="shared" si="6"/>
        <v>0</v>
      </c>
      <c r="W12" s="181"/>
    </row>
    <row r="13" spans="2:23" x14ac:dyDescent="0.15">
      <c r="B13" s="171">
        <v>8</v>
      </c>
      <c r="C13" s="176" t="s">
        <v>224</v>
      </c>
      <c r="D13" s="171" t="s">
        <v>120</v>
      </c>
      <c r="E13" s="177"/>
      <c r="F13" s="171" t="s">
        <v>119</v>
      </c>
      <c r="G13" s="177"/>
      <c r="H13" s="172" t="s">
        <v>118</v>
      </c>
      <c r="I13" s="177">
        <v>0</v>
      </c>
      <c r="J13" s="172" t="s">
        <v>172</v>
      </c>
      <c r="K13" s="178">
        <f t="shared" si="7"/>
        <v>0</v>
      </c>
      <c r="M13" s="177"/>
      <c r="N13" s="171" t="s">
        <v>119</v>
      </c>
      <c r="O13" s="177"/>
      <c r="Q13" s="179">
        <f t="shared" si="4"/>
        <v>0</v>
      </c>
      <c r="R13" s="171" t="s">
        <v>119</v>
      </c>
      <c r="S13" s="179">
        <f t="shared" si="5"/>
        <v>0</v>
      </c>
      <c r="U13" s="180">
        <f t="shared" si="6"/>
        <v>0</v>
      </c>
      <c r="W13" s="181"/>
    </row>
    <row r="14" spans="2:23" x14ac:dyDescent="0.15">
      <c r="B14" s="171">
        <v>9</v>
      </c>
      <c r="C14" s="176" t="s">
        <v>225</v>
      </c>
      <c r="D14" s="171" t="s">
        <v>120</v>
      </c>
      <c r="E14" s="177"/>
      <c r="F14" s="171" t="s">
        <v>119</v>
      </c>
      <c r="G14" s="177"/>
      <c r="H14" s="172" t="s">
        <v>118</v>
      </c>
      <c r="I14" s="177">
        <v>0</v>
      </c>
      <c r="J14" s="172" t="s">
        <v>172</v>
      </c>
      <c r="K14" s="178">
        <f t="shared" si="7"/>
        <v>0</v>
      </c>
      <c r="M14" s="177"/>
      <c r="N14" s="171" t="s">
        <v>119</v>
      </c>
      <c r="O14" s="177"/>
      <c r="Q14" s="179">
        <f t="shared" si="4"/>
        <v>0</v>
      </c>
      <c r="R14" s="171" t="s">
        <v>119</v>
      </c>
      <c r="S14" s="179">
        <f t="shared" si="5"/>
        <v>0</v>
      </c>
      <c r="U14" s="180">
        <f t="shared" si="6"/>
        <v>0</v>
      </c>
      <c r="W14" s="181"/>
    </row>
    <row r="15" spans="2:23" x14ac:dyDescent="0.15">
      <c r="B15" s="171">
        <v>10</v>
      </c>
      <c r="C15" s="176" t="s">
        <v>226</v>
      </c>
      <c r="D15" s="171" t="s">
        <v>120</v>
      </c>
      <c r="E15" s="177"/>
      <c r="F15" s="171" t="s">
        <v>119</v>
      </c>
      <c r="G15" s="177"/>
      <c r="H15" s="172" t="s">
        <v>118</v>
      </c>
      <c r="I15" s="177">
        <v>0</v>
      </c>
      <c r="J15" s="172" t="s">
        <v>172</v>
      </c>
      <c r="K15" s="178">
        <f t="shared" si="7"/>
        <v>0</v>
      </c>
      <c r="M15" s="177"/>
      <c r="N15" s="171" t="s">
        <v>119</v>
      </c>
      <c r="O15" s="177"/>
      <c r="Q15" s="179">
        <f t="shared" si="4"/>
        <v>0</v>
      </c>
      <c r="R15" s="171" t="s">
        <v>119</v>
      </c>
      <c r="S15" s="179">
        <f>IF(G15&gt;O15,O15,G15)</f>
        <v>0</v>
      </c>
      <c r="U15" s="180">
        <f t="shared" si="6"/>
        <v>0</v>
      </c>
      <c r="W15" s="181"/>
    </row>
    <row r="16" spans="2:23" x14ac:dyDescent="0.15">
      <c r="B16" s="171">
        <v>11</v>
      </c>
      <c r="C16" s="176" t="s">
        <v>227</v>
      </c>
      <c r="D16" s="171" t="s">
        <v>120</v>
      </c>
      <c r="E16" s="177"/>
      <c r="F16" s="171" t="s">
        <v>119</v>
      </c>
      <c r="G16" s="177"/>
      <c r="H16" s="172" t="s">
        <v>118</v>
      </c>
      <c r="I16" s="177">
        <v>0</v>
      </c>
      <c r="J16" s="172" t="s">
        <v>172</v>
      </c>
      <c r="K16" s="178">
        <f t="shared" si="7"/>
        <v>0</v>
      </c>
      <c r="M16" s="177"/>
      <c r="N16" s="171" t="s">
        <v>119</v>
      </c>
      <c r="O16" s="177"/>
      <c r="Q16" s="179">
        <f t="shared" si="4"/>
        <v>0</v>
      </c>
      <c r="R16" s="171" t="s">
        <v>119</v>
      </c>
      <c r="S16" s="179">
        <f t="shared" si="5"/>
        <v>0</v>
      </c>
      <c r="U16" s="180">
        <f t="shared" si="6"/>
        <v>0</v>
      </c>
      <c r="W16" s="181"/>
    </row>
    <row r="17" spans="2:23" x14ac:dyDescent="0.15">
      <c r="B17" s="171">
        <v>12</v>
      </c>
      <c r="C17" s="176" t="s">
        <v>228</v>
      </c>
      <c r="D17" s="171" t="s">
        <v>120</v>
      </c>
      <c r="E17" s="177"/>
      <c r="F17" s="171" t="s">
        <v>119</v>
      </c>
      <c r="G17" s="177"/>
      <c r="H17" s="172" t="s">
        <v>118</v>
      </c>
      <c r="I17" s="177">
        <v>0</v>
      </c>
      <c r="J17" s="172" t="s">
        <v>172</v>
      </c>
      <c r="K17" s="178">
        <f t="shared" si="7"/>
        <v>0</v>
      </c>
      <c r="M17" s="177"/>
      <c r="N17" s="171" t="s">
        <v>119</v>
      </c>
      <c r="O17" s="177"/>
      <c r="Q17" s="179">
        <f t="shared" si="4"/>
        <v>0</v>
      </c>
      <c r="R17" s="171" t="s">
        <v>119</v>
      </c>
      <c r="S17" s="179">
        <f t="shared" si="5"/>
        <v>0</v>
      </c>
      <c r="U17" s="180">
        <f t="shared" si="6"/>
        <v>0</v>
      </c>
      <c r="W17" s="181"/>
    </row>
    <row r="18" spans="2:23" x14ac:dyDescent="0.15">
      <c r="B18" s="171">
        <v>13</v>
      </c>
      <c r="C18" s="176" t="s">
        <v>229</v>
      </c>
      <c r="D18" s="171" t="s">
        <v>120</v>
      </c>
      <c r="E18" s="177"/>
      <c r="F18" s="171" t="s">
        <v>119</v>
      </c>
      <c r="G18" s="177"/>
      <c r="H18" s="172" t="s">
        <v>118</v>
      </c>
      <c r="I18" s="177">
        <v>0</v>
      </c>
      <c r="J18" s="172" t="s">
        <v>172</v>
      </c>
      <c r="K18" s="178">
        <f t="shared" si="7"/>
        <v>0</v>
      </c>
      <c r="M18" s="177"/>
      <c r="N18" s="171" t="s">
        <v>119</v>
      </c>
      <c r="O18" s="177"/>
      <c r="Q18" s="179">
        <f t="shared" si="4"/>
        <v>0</v>
      </c>
      <c r="R18" s="171" t="s">
        <v>119</v>
      </c>
      <c r="S18" s="179">
        <f t="shared" si="5"/>
        <v>0</v>
      </c>
      <c r="U18" s="180">
        <f t="shared" si="6"/>
        <v>0</v>
      </c>
      <c r="W18" s="181"/>
    </row>
    <row r="19" spans="2:23" x14ac:dyDescent="0.15">
      <c r="B19" s="171">
        <v>14</v>
      </c>
      <c r="C19" s="176" t="s">
        <v>230</v>
      </c>
      <c r="D19" s="171" t="s">
        <v>120</v>
      </c>
      <c r="E19" s="177"/>
      <c r="F19" s="171" t="s">
        <v>119</v>
      </c>
      <c r="G19" s="177"/>
      <c r="H19" s="172" t="s">
        <v>118</v>
      </c>
      <c r="I19" s="177">
        <v>0</v>
      </c>
      <c r="J19" s="172" t="s">
        <v>172</v>
      </c>
      <c r="K19" s="178">
        <f t="shared" si="7"/>
        <v>0</v>
      </c>
      <c r="M19" s="177"/>
      <c r="N19" s="171" t="s">
        <v>119</v>
      </c>
      <c r="O19" s="177"/>
      <c r="Q19" s="179">
        <f t="shared" si="4"/>
        <v>0</v>
      </c>
      <c r="R19" s="171" t="s">
        <v>119</v>
      </c>
      <c r="S19" s="179">
        <f t="shared" si="5"/>
        <v>0</v>
      </c>
      <c r="U19" s="180">
        <f t="shared" si="6"/>
        <v>0</v>
      </c>
      <c r="W19" s="181"/>
    </row>
    <row r="20" spans="2:23" x14ac:dyDescent="0.15">
      <c r="B20" s="171">
        <v>15</v>
      </c>
      <c r="C20" s="176" t="s">
        <v>231</v>
      </c>
      <c r="D20" s="171" t="s">
        <v>120</v>
      </c>
      <c r="E20" s="177"/>
      <c r="F20" s="171" t="s">
        <v>119</v>
      </c>
      <c r="G20" s="177"/>
      <c r="H20" s="172" t="s">
        <v>118</v>
      </c>
      <c r="I20" s="177">
        <v>0</v>
      </c>
      <c r="J20" s="172" t="s">
        <v>172</v>
      </c>
      <c r="K20" s="182">
        <f t="shared" si="7"/>
        <v>0</v>
      </c>
      <c r="M20" s="177"/>
      <c r="N20" s="171" t="s">
        <v>119</v>
      </c>
      <c r="O20" s="177"/>
      <c r="Q20" s="179">
        <f t="shared" si="4"/>
        <v>0</v>
      </c>
      <c r="R20" s="171" t="s">
        <v>119</v>
      </c>
      <c r="S20" s="179">
        <f t="shared" si="5"/>
        <v>0</v>
      </c>
      <c r="U20" s="180">
        <f t="shared" si="6"/>
        <v>0</v>
      </c>
      <c r="W20" s="181"/>
    </row>
    <row r="21" spans="2:23" x14ac:dyDescent="0.15">
      <c r="B21" s="171">
        <v>16</v>
      </c>
      <c r="C21" s="176" t="s">
        <v>232</v>
      </c>
      <c r="D21" s="171" t="s">
        <v>120</v>
      </c>
      <c r="E21" s="177"/>
      <c r="F21" s="171" t="s">
        <v>119</v>
      </c>
      <c r="G21" s="177"/>
      <c r="H21" s="172" t="s">
        <v>118</v>
      </c>
      <c r="I21" s="177">
        <v>0</v>
      </c>
      <c r="J21" s="172" t="s">
        <v>172</v>
      </c>
      <c r="K21" s="178">
        <f t="shared" si="7"/>
        <v>0</v>
      </c>
      <c r="M21" s="177"/>
      <c r="N21" s="171" t="s">
        <v>119</v>
      </c>
      <c r="O21" s="177"/>
      <c r="Q21" s="179">
        <f t="shared" si="4"/>
        <v>0</v>
      </c>
      <c r="R21" s="171" t="s">
        <v>119</v>
      </c>
      <c r="S21" s="179">
        <f t="shared" si="5"/>
        <v>0</v>
      </c>
      <c r="U21" s="180">
        <f t="shared" si="6"/>
        <v>0</v>
      </c>
      <c r="W21" s="181"/>
    </row>
    <row r="22" spans="2:23" x14ac:dyDescent="0.15">
      <c r="B22" s="171">
        <v>17</v>
      </c>
      <c r="C22" s="176" t="s">
        <v>233</v>
      </c>
      <c r="D22" s="171" t="s">
        <v>120</v>
      </c>
      <c r="E22" s="177"/>
      <c r="F22" s="171" t="s">
        <v>119</v>
      </c>
      <c r="G22" s="177"/>
      <c r="H22" s="172" t="s">
        <v>118</v>
      </c>
      <c r="I22" s="177">
        <v>0</v>
      </c>
      <c r="J22" s="172" t="s">
        <v>172</v>
      </c>
      <c r="K22" s="178">
        <f t="shared" si="7"/>
        <v>0</v>
      </c>
      <c r="M22" s="177"/>
      <c r="N22" s="171" t="s">
        <v>119</v>
      </c>
      <c r="O22" s="177"/>
      <c r="Q22" s="179">
        <f t="shared" si="4"/>
        <v>0</v>
      </c>
      <c r="R22" s="171" t="s">
        <v>119</v>
      </c>
      <c r="S22" s="179">
        <f t="shared" si="5"/>
        <v>0</v>
      </c>
      <c r="U22" s="180">
        <f t="shared" si="6"/>
        <v>0</v>
      </c>
      <c r="W22" s="181"/>
    </row>
    <row r="23" spans="2:23" x14ac:dyDescent="0.15">
      <c r="B23" s="171">
        <v>18</v>
      </c>
      <c r="C23" s="176" t="s">
        <v>234</v>
      </c>
      <c r="D23" s="171" t="s">
        <v>120</v>
      </c>
      <c r="E23" s="177"/>
      <c r="F23" s="171" t="s">
        <v>119</v>
      </c>
      <c r="G23" s="177"/>
      <c r="H23" s="172" t="s">
        <v>118</v>
      </c>
      <c r="I23" s="177">
        <v>0</v>
      </c>
      <c r="J23" s="172" t="s">
        <v>172</v>
      </c>
      <c r="K23" s="178">
        <f t="shared" si="7"/>
        <v>0</v>
      </c>
      <c r="M23" s="177"/>
      <c r="N23" s="171" t="s">
        <v>119</v>
      </c>
      <c r="O23" s="177"/>
      <c r="Q23" s="179">
        <f t="shared" si="4"/>
        <v>0</v>
      </c>
      <c r="R23" s="171" t="s">
        <v>119</v>
      </c>
      <c r="S23" s="179">
        <f t="shared" si="5"/>
        <v>0</v>
      </c>
      <c r="U23" s="180">
        <f t="shared" si="6"/>
        <v>0</v>
      </c>
      <c r="W23" s="181"/>
    </row>
    <row r="24" spans="2:23" x14ac:dyDescent="0.15">
      <c r="B24" s="171">
        <v>19</v>
      </c>
      <c r="C24" s="176" t="s">
        <v>235</v>
      </c>
      <c r="D24" s="171" t="s">
        <v>120</v>
      </c>
      <c r="E24" s="177"/>
      <c r="F24" s="171" t="s">
        <v>119</v>
      </c>
      <c r="G24" s="177"/>
      <c r="H24" s="172" t="s">
        <v>118</v>
      </c>
      <c r="I24" s="177">
        <v>0</v>
      </c>
      <c r="J24" s="172" t="s">
        <v>172</v>
      </c>
      <c r="K24" s="178">
        <f t="shared" si="7"/>
        <v>0</v>
      </c>
      <c r="M24" s="177"/>
      <c r="N24" s="171" t="s">
        <v>119</v>
      </c>
      <c r="O24" s="177"/>
      <c r="Q24" s="179">
        <f t="shared" si="4"/>
        <v>0</v>
      </c>
      <c r="R24" s="171" t="s">
        <v>119</v>
      </c>
      <c r="S24" s="179">
        <f t="shared" si="5"/>
        <v>0</v>
      </c>
      <c r="U24" s="180">
        <f t="shared" si="6"/>
        <v>0</v>
      </c>
      <c r="W24" s="181"/>
    </row>
    <row r="25" spans="2:23" x14ac:dyDescent="0.15">
      <c r="B25" s="171">
        <v>20</v>
      </c>
      <c r="C25" s="176" t="s">
        <v>236</v>
      </c>
      <c r="D25" s="171" t="s">
        <v>120</v>
      </c>
      <c r="E25" s="177"/>
      <c r="F25" s="171" t="s">
        <v>119</v>
      </c>
      <c r="G25" s="177"/>
      <c r="H25" s="172" t="s">
        <v>118</v>
      </c>
      <c r="I25" s="177">
        <v>0</v>
      </c>
      <c r="J25" s="172" t="s">
        <v>172</v>
      </c>
      <c r="K25" s="178">
        <f t="shared" si="7"/>
        <v>0</v>
      </c>
      <c r="M25" s="177"/>
      <c r="N25" s="171" t="s">
        <v>119</v>
      </c>
      <c r="O25" s="177"/>
      <c r="Q25" s="179">
        <f t="shared" si="4"/>
        <v>0</v>
      </c>
      <c r="R25" s="171" t="s">
        <v>119</v>
      </c>
      <c r="S25" s="179">
        <f t="shared" si="5"/>
        <v>0</v>
      </c>
      <c r="U25" s="180">
        <f t="shared" si="6"/>
        <v>0</v>
      </c>
      <c r="W25" s="181"/>
    </row>
    <row r="26" spans="2:23" x14ac:dyDescent="0.15">
      <c r="B26" s="171">
        <v>21</v>
      </c>
      <c r="C26" s="176" t="s">
        <v>237</v>
      </c>
      <c r="D26" s="171" t="s">
        <v>120</v>
      </c>
      <c r="E26" s="183"/>
      <c r="F26" s="171" t="s">
        <v>119</v>
      </c>
      <c r="G26" s="183"/>
      <c r="H26" s="172" t="s">
        <v>118</v>
      </c>
      <c r="I26" s="183"/>
      <c r="J26" s="172" t="s">
        <v>172</v>
      </c>
      <c r="K26" s="176">
        <v>1</v>
      </c>
      <c r="M26" s="178"/>
      <c r="N26" s="171" t="s">
        <v>119</v>
      </c>
      <c r="O26" s="178"/>
      <c r="Q26" s="178"/>
      <c r="R26" s="171" t="s">
        <v>119</v>
      </c>
      <c r="S26" s="178"/>
      <c r="U26" s="176">
        <v>1</v>
      </c>
      <c r="W26" s="181"/>
    </row>
    <row r="27" spans="2:23" x14ac:dyDescent="0.15">
      <c r="B27" s="171">
        <v>22</v>
      </c>
      <c r="C27" s="176" t="s">
        <v>238</v>
      </c>
      <c r="D27" s="171" t="s">
        <v>120</v>
      </c>
      <c r="E27" s="183"/>
      <c r="F27" s="171" t="s">
        <v>119</v>
      </c>
      <c r="G27" s="183"/>
      <c r="H27" s="172" t="s">
        <v>118</v>
      </c>
      <c r="I27" s="183"/>
      <c r="J27" s="172" t="s">
        <v>172</v>
      </c>
      <c r="K27" s="176">
        <v>2</v>
      </c>
      <c r="M27" s="178"/>
      <c r="N27" s="171" t="s">
        <v>119</v>
      </c>
      <c r="O27" s="178"/>
      <c r="Q27" s="178"/>
      <c r="R27" s="171" t="s">
        <v>119</v>
      </c>
      <c r="S27" s="178"/>
      <c r="U27" s="176">
        <v>2</v>
      </c>
      <c r="W27" s="181"/>
    </row>
    <row r="28" spans="2:23" x14ac:dyDescent="0.15">
      <c r="B28" s="171">
        <v>23</v>
      </c>
      <c r="C28" s="176" t="s">
        <v>239</v>
      </c>
      <c r="D28" s="171" t="s">
        <v>120</v>
      </c>
      <c r="E28" s="183"/>
      <c r="F28" s="171" t="s">
        <v>119</v>
      </c>
      <c r="G28" s="183"/>
      <c r="H28" s="172" t="s">
        <v>118</v>
      </c>
      <c r="I28" s="183"/>
      <c r="J28" s="172" t="s">
        <v>172</v>
      </c>
      <c r="K28" s="176">
        <v>3</v>
      </c>
      <c r="M28" s="178"/>
      <c r="N28" s="171" t="s">
        <v>119</v>
      </c>
      <c r="O28" s="178"/>
      <c r="Q28" s="178"/>
      <c r="R28" s="171" t="s">
        <v>119</v>
      </c>
      <c r="S28" s="178"/>
      <c r="U28" s="176">
        <v>3</v>
      </c>
      <c r="W28" s="181"/>
    </row>
    <row r="29" spans="2:23" x14ac:dyDescent="0.15">
      <c r="B29" s="171">
        <v>24</v>
      </c>
      <c r="C29" s="176" t="s">
        <v>240</v>
      </c>
      <c r="D29" s="171" t="s">
        <v>120</v>
      </c>
      <c r="E29" s="183"/>
      <c r="F29" s="171" t="s">
        <v>119</v>
      </c>
      <c r="G29" s="183"/>
      <c r="H29" s="172" t="s">
        <v>118</v>
      </c>
      <c r="I29" s="183"/>
      <c r="J29" s="172" t="s">
        <v>172</v>
      </c>
      <c r="K29" s="176">
        <v>4</v>
      </c>
      <c r="M29" s="178"/>
      <c r="N29" s="171" t="s">
        <v>119</v>
      </c>
      <c r="O29" s="178"/>
      <c r="Q29" s="178"/>
      <c r="R29" s="171" t="s">
        <v>119</v>
      </c>
      <c r="S29" s="178"/>
      <c r="U29" s="176">
        <v>4</v>
      </c>
      <c r="W29" s="181"/>
    </row>
    <row r="30" spans="2:23" x14ac:dyDescent="0.15">
      <c r="B30" s="171">
        <v>25</v>
      </c>
      <c r="C30" s="176" t="s">
        <v>241</v>
      </c>
      <c r="D30" s="171" t="s">
        <v>120</v>
      </c>
      <c r="E30" s="183"/>
      <c r="F30" s="171" t="s">
        <v>119</v>
      </c>
      <c r="G30" s="183"/>
      <c r="H30" s="172" t="s">
        <v>118</v>
      </c>
      <c r="I30" s="183"/>
      <c r="J30" s="172" t="s">
        <v>172</v>
      </c>
      <c r="K30" s="176">
        <v>4</v>
      </c>
      <c r="M30" s="178"/>
      <c r="N30" s="171" t="s">
        <v>119</v>
      </c>
      <c r="O30" s="178"/>
      <c r="Q30" s="178"/>
      <c r="R30" s="171" t="s">
        <v>119</v>
      </c>
      <c r="S30" s="178"/>
      <c r="U30" s="176">
        <v>3</v>
      </c>
      <c r="W30" s="181"/>
    </row>
    <row r="31" spans="2:23" x14ac:dyDescent="0.15">
      <c r="B31" s="171">
        <v>26</v>
      </c>
      <c r="C31" s="176" t="s">
        <v>242</v>
      </c>
      <c r="D31" s="171" t="s">
        <v>120</v>
      </c>
      <c r="E31" s="183"/>
      <c r="F31" s="171" t="s">
        <v>119</v>
      </c>
      <c r="G31" s="183"/>
      <c r="H31" s="172" t="s">
        <v>118</v>
      </c>
      <c r="I31" s="183"/>
      <c r="J31" s="172" t="s">
        <v>172</v>
      </c>
      <c r="K31" s="176">
        <v>5</v>
      </c>
      <c r="M31" s="178"/>
      <c r="N31" s="171" t="s">
        <v>119</v>
      </c>
      <c r="O31" s="178"/>
      <c r="Q31" s="178"/>
      <c r="R31" s="171" t="s">
        <v>119</v>
      </c>
      <c r="S31" s="178"/>
      <c r="U31" s="176">
        <v>5</v>
      </c>
      <c r="W31" s="181"/>
    </row>
    <row r="32" spans="2:23" x14ac:dyDescent="0.15">
      <c r="B32" s="171">
        <v>27</v>
      </c>
      <c r="C32" s="176" t="s">
        <v>243</v>
      </c>
      <c r="D32" s="171" t="s">
        <v>120</v>
      </c>
      <c r="E32" s="183"/>
      <c r="F32" s="171" t="s">
        <v>119</v>
      </c>
      <c r="G32" s="183"/>
      <c r="H32" s="172" t="s">
        <v>118</v>
      </c>
      <c r="I32" s="183"/>
      <c r="J32" s="172" t="s">
        <v>172</v>
      </c>
      <c r="K32" s="176">
        <v>0</v>
      </c>
      <c r="M32" s="178"/>
      <c r="N32" s="171" t="s">
        <v>119</v>
      </c>
      <c r="O32" s="178"/>
      <c r="Q32" s="178"/>
      <c r="R32" s="171" t="s">
        <v>119</v>
      </c>
      <c r="S32" s="178"/>
      <c r="U32" s="176">
        <v>0</v>
      </c>
      <c r="W32" s="181" t="s">
        <v>244</v>
      </c>
    </row>
    <row r="33" spans="2:23" x14ac:dyDescent="0.15">
      <c r="B33" s="171">
        <v>28</v>
      </c>
      <c r="C33" s="176" t="s">
        <v>245</v>
      </c>
      <c r="D33" s="171" t="s">
        <v>120</v>
      </c>
      <c r="E33" s="183"/>
      <c r="F33" s="171" t="s">
        <v>119</v>
      </c>
      <c r="G33" s="183"/>
      <c r="H33" s="172" t="s">
        <v>118</v>
      </c>
      <c r="I33" s="183"/>
      <c r="J33" s="172" t="s">
        <v>172</v>
      </c>
      <c r="K33" s="176"/>
      <c r="M33" s="178"/>
      <c r="N33" s="171" t="s">
        <v>119</v>
      </c>
      <c r="O33" s="178"/>
      <c r="Q33" s="178"/>
      <c r="R33" s="171" t="s">
        <v>119</v>
      </c>
      <c r="S33" s="178"/>
      <c r="U33" s="176"/>
      <c r="W33" s="181"/>
    </row>
    <row r="34" spans="2:23" x14ac:dyDescent="0.15">
      <c r="B34" s="171">
        <v>29</v>
      </c>
      <c r="C34" s="176" t="s">
        <v>245</v>
      </c>
      <c r="D34" s="171" t="s">
        <v>120</v>
      </c>
      <c r="E34" s="183"/>
      <c r="F34" s="171" t="s">
        <v>119</v>
      </c>
      <c r="G34" s="183"/>
      <c r="H34" s="172" t="s">
        <v>118</v>
      </c>
      <c r="I34" s="183"/>
      <c r="J34" s="172" t="s">
        <v>172</v>
      </c>
      <c r="K34" s="176"/>
      <c r="M34" s="178"/>
      <c r="N34" s="171" t="s">
        <v>119</v>
      </c>
      <c r="O34" s="178"/>
      <c r="Q34" s="178"/>
      <c r="R34" s="171" t="s">
        <v>119</v>
      </c>
      <c r="S34" s="178"/>
      <c r="U34" s="176"/>
      <c r="W34" s="181"/>
    </row>
    <row r="35" spans="2:23" x14ac:dyDescent="0.15">
      <c r="B35" s="171">
        <v>30</v>
      </c>
      <c r="C35" s="176" t="s">
        <v>245</v>
      </c>
      <c r="D35" s="171" t="s">
        <v>120</v>
      </c>
      <c r="E35" s="183"/>
      <c r="F35" s="171" t="s">
        <v>119</v>
      </c>
      <c r="G35" s="183"/>
      <c r="H35" s="172" t="s">
        <v>118</v>
      </c>
      <c r="I35" s="183"/>
      <c r="J35" s="172" t="s">
        <v>172</v>
      </c>
      <c r="K35" s="176"/>
      <c r="M35" s="178"/>
      <c r="N35" s="171" t="s">
        <v>119</v>
      </c>
      <c r="O35" s="178"/>
      <c r="Q35" s="178"/>
      <c r="R35" s="171" t="s">
        <v>119</v>
      </c>
      <c r="S35" s="178"/>
      <c r="U35" s="176"/>
      <c r="W35" s="181"/>
    </row>
    <row r="36" spans="2:23" x14ac:dyDescent="0.15">
      <c r="C36" s="184"/>
    </row>
    <row r="37" spans="2:23" x14ac:dyDescent="0.15">
      <c r="C37" s="185" t="s">
        <v>246</v>
      </c>
    </row>
    <row r="38" spans="2:23" x14ac:dyDescent="0.15">
      <c r="C38" s="185" t="s">
        <v>247</v>
      </c>
    </row>
    <row r="39" spans="2:23" x14ac:dyDescent="0.15">
      <c r="C39" s="185" t="s">
        <v>248</v>
      </c>
    </row>
    <row r="40" spans="2:23" x14ac:dyDescent="0.15">
      <c r="C40" s="185" t="s">
        <v>249</v>
      </c>
    </row>
    <row r="41" spans="2:23" x14ac:dyDescent="0.15">
      <c r="C41" s="173" t="s">
        <v>250</v>
      </c>
    </row>
    <row r="42" spans="2:23" x14ac:dyDescent="0.15">
      <c r="C42" s="173" t="s">
        <v>251</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4"/>
  <sheetViews>
    <sheetView zoomScale="55" zoomScaleNormal="55" workbookViewId="0"/>
  </sheetViews>
  <sheetFormatPr defaultColWidth="9.125" defaultRowHeight="18.75" x14ac:dyDescent="0.15"/>
  <cols>
    <col min="1" max="1" width="2" style="188" customWidth="1"/>
    <col min="2" max="2" width="9.125" style="188"/>
    <col min="3" max="8" width="46.375" style="188" customWidth="1"/>
    <col min="9" max="16384" width="9.125" style="188"/>
  </cols>
  <sheetData>
    <row r="1" spans="1:8" x14ac:dyDescent="0.15">
      <c r="A1" s="186"/>
      <c r="B1" s="187" t="s">
        <v>252</v>
      </c>
      <c r="C1" s="187"/>
      <c r="D1" s="187"/>
    </row>
    <row r="2" spans="1:8" x14ac:dyDescent="0.15">
      <c r="A2" s="186"/>
      <c r="B2" s="187"/>
      <c r="C2" s="187"/>
      <c r="D2" s="187"/>
    </row>
    <row r="3" spans="1:8" x14ac:dyDescent="0.15">
      <c r="A3" s="186"/>
      <c r="B3" s="189" t="s">
        <v>135</v>
      </c>
      <c r="C3" s="189" t="s">
        <v>253</v>
      </c>
      <c r="D3" s="187"/>
    </row>
    <row r="4" spans="1:8" x14ac:dyDescent="0.15">
      <c r="A4" s="186"/>
      <c r="B4" s="190">
        <v>1</v>
      </c>
      <c r="C4" s="191" t="s">
        <v>382</v>
      </c>
      <c r="D4" s="187"/>
    </row>
    <row r="5" spans="1:8" x14ac:dyDescent="0.15">
      <c r="A5" s="186"/>
      <c r="B5" s="190">
        <v>2</v>
      </c>
      <c r="C5" s="191" t="s">
        <v>254</v>
      </c>
    </row>
    <row r="6" spans="1:8" x14ac:dyDescent="0.15">
      <c r="A6" s="186"/>
      <c r="B6" s="190">
        <v>3</v>
      </c>
      <c r="C6" s="191" t="s">
        <v>255</v>
      </c>
      <c r="D6" s="187"/>
    </row>
    <row r="7" spans="1:8" x14ac:dyDescent="0.15">
      <c r="A7" s="186"/>
      <c r="B7" s="190">
        <v>4</v>
      </c>
      <c r="C7" s="191" t="s">
        <v>255</v>
      </c>
      <c r="D7" s="187"/>
    </row>
    <row r="8" spans="1:8" x14ac:dyDescent="0.15">
      <c r="A8" s="186"/>
      <c r="B8" s="190">
        <v>5</v>
      </c>
      <c r="C8" s="191" t="s">
        <v>255</v>
      </c>
      <c r="D8" s="187"/>
    </row>
    <row r="9" spans="1:8" x14ac:dyDescent="0.15">
      <c r="A9" s="186"/>
      <c r="B9" s="187"/>
      <c r="C9" s="187"/>
      <c r="D9" s="187"/>
    </row>
    <row r="10" spans="1:8" x14ac:dyDescent="0.15">
      <c r="A10" s="186"/>
      <c r="B10" s="187" t="s">
        <v>256</v>
      </c>
      <c r="C10" s="187"/>
      <c r="D10" s="187"/>
    </row>
    <row r="11" spans="1:8" ht="19.5" thickBot="1" x14ac:dyDescent="0.2">
      <c r="A11" s="186"/>
      <c r="B11" s="187"/>
      <c r="C11" s="187"/>
      <c r="D11" s="187"/>
    </row>
    <row r="12" spans="1:8" ht="19.5" thickBot="1" x14ac:dyDescent="0.2">
      <c r="A12" s="186"/>
      <c r="B12" s="192" t="s">
        <v>136</v>
      </c>
      <c r="C12" s="193" t="s">
        <v>121</v>
      </c>
      <c r="D12" s="194" t="s">
        <v>18</v>
      </c>
      <c r="E12" s="194" t="s">
        <v>19</v>
      </c>
      <c r="F12" s="194" t="s">
        <v>137</v>
      </c>
      <c r="G12" s="195" t="s">
        <v>20</v>
      </c>
      <c r="H12" s="196" t="s">
        <v>255</v>
      </c>
    </row>
    <row r="13" spans="1:8" x14ac:dyDescent="0.15">
      <c r="A13" s="186"/>
      <c r="B13" s="1014" t="s">
        <v>257</v>
      </c>
      <c r="C13" s="197" t="s">
        <v>255</v>
      </c>
      <c r="D13" s="198" t="s">
        <v>258</v>
      </c>
      <c r="E13" s="198" t="s">
        <v>259</v>
      </c>
      <c r="F13" s="198" t="s">
        <v>260</v>
      </c>
      <c r="G13" s="199" t="s">
        <v>261</v>
      </c>
      <c r="H13" s="200" t="s">
        <v>255</v>
      </c>
    </row>
    <row r="14" spans="1:8" x14ac:dyDescent="0.15">
      <c r="B14" s="1015"/>
      <c r="C14" s="201" t="s">
        <v>255</v>
      </c>
      <c r="D14" s="202" t="s">
        <v>262</v>
      </c>
      <c r="E14" s="202" t="s">
        <v>263</v>
      </c>
      <c r="F14" s="202" t="s">
        <v>255</v>
      </c>
      <c r="G14" s="203" t="s">
        <v>264</v>
      </c>
      <c r="H14" s="204" t="s">
        <v>255</v>
      </c>
    </row>
    <row r="15" spans="1:8" x14ac:dyDescent="0.15">
      <c r="B15" s="1015"/>
      <c r="C15" s="201" t="s">
        <v>255</v>
      </c>
      <c r="D15" s="205" t="s">
        <v>265</v>
      </c>
      <c r="E15" s="205" t="s">
        <v>255</v>
      </c>
      <c r="F15" s="205" t="s">
        <v>255</v>
      </c>
      <c r="G15" s="203" t="s">
        <v>266</v>
      </c>
      <c r="H15" s="206" t="s">
        <v>255</v>
      </c>
    </row>
    <row r="16" spans="1:8" x14ac:dyDescent="0.15">
      <c r="B16" s="1015"/>
      <c r="C16" s="201" t="s">
        <v>255</v>
      </c>
      <c r="D16" s="205" t="s">
        <v>267</v>
      </c>
      <c r="E16" s="205" t="s">
        <v>255</v>
      </c>
      <c r="F16" s="205" t="s">
        <v>255</v>
      </c>
      <c r="G16" s="203" t="s">
        <v>259</v>
      </c>
      <c r="H16" s="206" t="s">
        <v>255</v>
      </c>
    </row>
    <row r="17" spans="2:8" x14ac:dyDescent="0.15">
      <c r="B17" s="1015"/>
      <c r="C17" s="201" t="s">
        <v>255</v>
      </c>
      <c r="D17" s="202" t="s">
        <v>268</v>
      </c>
      <c r="E17" s="205" t="s">
        <v>255</v>
      </c>
      <c r="F17" s="205" t="s">
        <v>255</v>
      </c>
      <c r="G17" s="203" t="s">
        <v>263</v>
      </c>
      <c r="H17" s="206" t="s">
        <v>255</v>
      </c>
    </row>
    <row r="18" spans="2:8" x14ac:dyDescent="0.15">
      <c r="B18" s="1015"/>
      <c r="C18" s="201" t="s">
        <v>255</v>
      </c>
      <c r="D18" s="202" t="s">
        <v>269</v>
      </c>
      <c r="E18" s="205" t="s">
        <v>255</v>
      </c>
      <c r="F18" s="205" t="s">
        <v>255</v>
      </c>
      <c r="G18" s="203" t="s">
        <v>270</v>
      </c>
      <c r="H18" s="206" t="s">
        <v>255</v>
      </c>
    </row>
    <row r="19" spans="2:8" x14ac:dyDescent="0.15">
      <c r="B19" s="1015"/>
      <c r="C19" s="201" t="s">
        <v>255</v>
      </c>
      <c r="D19" s="205" t="s">
        <v>255</v>
      </c>
      <c r="E19" s="205" t="s">
        <v>255</v>
      </c>
      <c r="F19" s="205" t="s">
        <v>255</v>
      </c>
      <c r="G19" s="203" t="s">
        <v>271</v>
      </c>
      <c r="H19" s="206" t="s">
        <v>255</v>
      </c>
    </row>
    <row r="20" spans="2:8" x14ac:dyDescent="0.15">
      <c r="B20" s="1015"/>
      <c r="C20" s="201" t="s">
        <v>255</v>
      </c>
      <c r="D20" s="205" t="s">
        <v>255</v>
      </c>
      <c r="E20" s="205" t="s">
        <v>255</v>
      </c>
      <c r="F20" s="205" t="s">
        <v>255</v>
      </c>
      <c r="G20" s="203" t="s">
        <v>272</v>
      </c>
      <c r="H20" s="206" t="s">
        <v>255</v>
      </c>
    </row>
    <row r="21" spans="2:8" x14ac:dyDescent="0.15">
      <c r="B21" s="1015"/>
      <c r="C21" s="201" t="s">
        <v>255</v>
      </c>
      <c r="D21" s="205" t="s">
        <v>255</v>
      </c>
      <c r="E21" s="205" t="s">
        <v>255</v>
      </c>
      <c r="F21" s="205" t="s">
        <v>255</v>
      </c>
      <c r="G21" s="203" t="s">
        <v>273</v>
      </c>
      <c r="H21" s="206" t="s">
        <v>255</v>
      </c>
    </row>
    <row r="22" spans="2:8" x14ac:dyDescent="0.15">
      <c r="B22" s="1015"/>
      <c r="C22" s="201" t="s">
        <v>255</v>
      </c>
      <c r="D22" s="205" t="s">
        <v>255</v>
      </c>
      <c r="E22" s="205" t="s">
        <v>255</v>
      </c>
      <c r="F22" s="205" t="s">
        <v>255</v>
      </c>
      <c r="G22" s="205" t="s">
        <v>255</v>
      </c>
      <c r="H22" s="206" t="s">
        <v>255</v>
      </c>
    </row>
    <row r="23" spans="2:8" x14ac:dyDescent="0.15">
      <c r="B23" s="1015"/>
      <c r="C23" s="201" t="s">
        <v>255</v>
      </c>
      <c r="D23" s="205" t="s">
        <v>255</v>
      </c>
      <c r="E23" s="205" t="s">
        <v>255</v>
      </c>
      <c r="F23" s="205" t="s">
        <v>255</v>
      </c>
      <c r="G23" s="205" t="s">
        <v>255</v>
      </c>
      <c r="H23" s="206" t="s">
        <v>255</v>
      </c>
    </row>
    <row r="24" spans="2:8" x14ac:dyDescent="0.15">
      <c r="B24" s="1015"/>
      <c r="C24" s="201" t="s">
        <v>255</v>
      </c>
      <c r="D24" s="205" t="s">
        <v>255</v>
      </c>
      <c r="E24" s="205" t="s">
        <v>255</v>
      </c>
      <c r="F24" s="205" t="s">
        <v>255</v>
      </c>
      <c r="G24" s="205" t="s">
        <v>255</v>
      </c>
      <c r="H24" s="206" t="s">
        <v>255</v>
      </c>
    </row>
    <row r="25" spans="2:8" ht="19.5" thickBot="1" x14ac:dyDescent="0.2">
      <c r="B25" s="1016"/>
      <c r="C25" s="207" t="s">
        <v>255</v>
      </c>
      <c r="D25" s="208" t="s">
        <v>255</v>
      </c>
      <c r="E25" s="208" t="s">
        <v>255</v>
      </c>
      <c r="F25" s="208" t="s">
        <v>255</v>
      </c>
      <c r="G25" s="208" t="s">
        <v>255</v>
      </c>
      <c r="H25" s="209" t="s">
        <v>255</v>
      </c>
    </row>
    <row r="28" spans="2:8" x14ac:dyDescent="0.15">
      <c r="C28" s="188" t="s">
        <v>274</v>
      </c>
    </row>
    <row r="29" spans="2:8" x14ac:dyDescent="0.15">
      <c r="C29" s="188" t="s">
        <v>275</v>
      </c>
    </row>
    <row r="30" spans="2:8" x14ac:dyDescent="0.15">
      <c r="C30" s="188" t="s">
        <v>276</v>
      </c>
    </row>
    <row r="31" spans="2:8" x14ac:dyDescent="0.15">
      <c r="C31" s="188" t="s">
        <v>277</v>
      </c>
    </row>
    <row r="32" spans="2:8" x14ac:dyDescent="0.15">
      <c r="C32" s="188" t="s">
        <v>278</v>
      </c>
    </row>
    <row r="33" spans="3:3" x14ac:dyDescent="0.15">
      <c r="C33" s="188" t="s">
        <v>279</v>
      </c>
    </row>
    <row r="34" spans="3:3" x14ac:dyDescent="0.15">
      <c r="C34" s="188" t="s">
        <v>280</v>
      </c>
    </row>
    <row r="35" spans="3:3" x14ac:dyDescent="0.15">
      <c r="C35" s="188" t="s">
        <v>281</v>
      </c>
    </row>
    <row r="36" spans="3:3" x14ac:dyDescent="0.15">
      <c r="C36" s="188" t="s">
        <v>282</v>
      </c>
    </row>
    <row r="37" spans="3:3" x14ac:dyDescent="0.15">
      <c r="C37" s="188" t="s">
        <v>283</v>
      </c>
    </row>
    <row r="39" spans="3:3" x14ac:dyDescent="0.15">
      <c r="C39" s="188" t="s">
        <v>284</v>
      </c>
    </row>
    <row r="40" spans="3:3" x14ac:dyDescent="0.15">
      <c r="C40" s="188" t="s">
        <v>285</v>
      </c>
    </row>
    <row r="41" spans="3:3" x14ac:dyDescent="0.15">
      <c r="C41" s="188" t="s">
        <v>286</v>
      </c>
    </row>
    <row r="42" spans="3:3" x14ac:dyDescent="0.15">
      <c r="C42" s="188" t="s">
        <v>287</v>
      </c>
    </row>
    <row r="43" spans="3:3" x14ac:dyDescent="0.15">
      <c r="C43" s="188" t="s">
        <v>288</v>
      </c>
    </row>
    <row r="44" spans="3:3" x14ac:dyDescent="0.15">
      <c r="C44" s="188" t="s">
        <v>289</v>
      </c>
    </row>
  </sheetData>
  <sheetProtection sheet="1" objects="1" scenarios="1"/>
  <mergeCells count="1">
    <mergeCell ref="B13:B25"/>
  </mergeCells>
  <phoneticPr fontId="2"/>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5"/>
  <sheetViews>
    <sheetView view="pageBreakPreview" zoomScaleNormal="75" zoomScaleSheetLayoutView="100" workbookViewId="0">
      <selection sqref="A1:AN1"/>
    </sheetView>
  </sheetViews>
  <sheetFormatPr defaultColWidth="2.625" defaultRowHeight="18" customHeight="1" x14ac:dyDescent="0.15"/>
  <cols>
    <col min="1" max="12" width="2.625" style="10" customWidth="1"/>
    <col min="13" max="13" width="2.375" style="10" customWidth="1"/>
    <col min="14" max="39" width="2.625" style="10"/>
    <col min="40" max="40" width="4.625" style="10" customWidth="1"/>
    <col min="41" max="268" width="2.625" style="10"/>
    <col min="269" max="269" width="2.375" style="10" customWidth="1"/>
    <col min="270" max="295" width="2.625" style="10"/>
    <col min="296" max="296" width="4.625" style="10" customWidth="1"/>
    <col min="297" max="524" width="2.625" style="10"/>
    <col min="525" max="525" width="2.375" style="10" customWidth="1"/>
    <col min="526" max="551" width="2.625" style="10"/>
    <col min="552" max="552" width="4.625" style="10" customWidth="1"/>
    <col min="553" max="780" width="2.625" style="10"/>
    <col min="781" max="781" width="2.375" style="10" customWidth="1"/>
    <col min="782" max="807" width="2.625" style="10"/>
    <col min="808" max="808" width="4.625" style="10" customWidth="1"/>
    <col min="809" max="1036" width="2.625" style="10"/>
    <col min="1037" max="1037" width="2.375" style="10" customWidth="1"/>
    <col min="1038" max="1063" width="2.625" style="10"/>
    <col min="1064" max="1064" width="4.625" style="10" customWidth="1"/>
    <col min="1065" max="1292" width="2.625" style="10"/>
    <col min="1293" max="1293" width="2.375" style="10" customWidth="1"/>
    <col min="1294" max="1319" width="2.625" style="10"/>
    <col min="1320" max="1320" width="4.625" style="10" customWidth="1"/>
    <col min="1321" max="1548" width="2.625" style="10"/>
    <col min="1549" max="1549" width="2.375" style="10" customWidth="1"/>
    <col min="1550" max="1575" width="2.625" style="10"/>
    <col min="1576" max="1576" width="4.625" style="10" customWidth="1"/>
    <col min="1577" max="1804" width="2.625" style="10"/>
    <col min="1805" max="1805" width="2.375" style="10" customWidth="1"/>
    <col min="1806" max="1831" width="2.625" style="10"/>
    <col min="1832" max="1832" width="4.625" style="10" customWidth="1"/>
    <col min="1833" max="2060" width="2.625" style="10"/>
    <col min="2061" max="2061" width="2.375" style="10" customWidth="1"/>
    <col min="2062" max="2087" width="2.625" style="10"/>
    <col min="2088" max="2088" width="4.625" style="10" customWidth="1"/>
    <col min="2089" max="2316" width="2.625" style="10"/>
    <col min="2317" max="2317" width="2.375" style="10" customWidth="1"/>
    <col min="2318" max="2343" width="2.625" style="10"/>
    <col min="2344" max="2344" width="4.625" style="10" customWidth="1"/>
    <col min="2345" max="2572" width="2.625" style="10"/>
    <col min="2573" max="2573" width="2.375" style="10" customWidth="1"/>
    <col min="2574" max="2599" width="2.625" style="10"/>
    <col min="2600" max="2600" width="4.625" style="10" customWidth="1"/>
    <col min="2601" max="2828" width="2.625" style="10"/>
    <col min="2829" max="2829" width="2.375" style="10" customWidth="1"/>
    <col min="2830" max="2855" width="2.625" style="10"/>
    <col min="2856" max="2856" width="4.625" style="10" customWidth="1"/>
    <col min="2857" max="3084" width="2.625" style="10"/>
    <col min="3085" max="3085" width="2.375" style="10" customWidth="1"/>
    <col min="3086" max="3111" width="2.625" style="10"/>
    <col min="3112" max="3112" width="4.625" style="10" customWidth="1"/>
    <col min="3113" max="3340" width="2.625" style="10"/>
    <col min="3341" max="3341" width="2.375" style="10" customWidth="1"/>
    <col min="3342" max="3367" width="2.625" style="10"/>
    <col min="3368" max="3368" width="4.625" style="10" customWidth="1"/>
    <col min="3369" max="3596" width="2.625" style="10"/>
    <col min="3597" max="3597" width="2.375" style="10" customWidth="1"/>
    <col min="3598" max="3623" width="2.625" style="10"/>
    <col min="3624" max="3624" width="4.625" style="10" customWidth="1"/>
    <col min="3625" max="3852" width="2.625" style="10"/>
    <col min="3853" max="3853" width="2.375" style="10" customWidth="1"/>
    <col min="3854" max="3879" width="2.625" style="10"/>
    <col min="3880" max="3880" width="4.625" style="10" customWidth="1"/>
    <col min="3881" max="4108" width="2.625" style="10"/>
    <col min="4109" max="4109" width="2.375" style="10" customWidth="1"/>
    <col min="4110" max="4135" width="2.625" style="10"/>
    <col min="4136" max="4136" width="4.625" style="10" customWidth="1"/>
    <col min="4137" max="4364" width="2.625" style="10"/>
    <col min="4365" max="4365" width="2.375" style="10" customWidth="1"/>
    <col min="4366" max="4391" width="2.625" style="10"/>
    <col min="4392" max="4392" width="4.625" style="10" customWidth="1"/>
    <col min="4393" max="4620" width="2.625" style="10"/>
    <col min="4621" max="4621" width="2.375" style="10" customWidth="1"/>
    <col min="4622" max="4647" width="2.625" style="10"/>
    <col min="4648" max="4648" width="4.625" style="10" customWidth="1"/>
    <col min="4649" max="4876" width="2.625" style="10"/>
    <col min="4877" max="4877" width="2.375" style="10" customWidth="1"/>
    <col min="4878" max="4903" width="2.625" style="10"/>
    <col min="4904" max="4904" width="4.625" style="10" customWidth="1"/>
    <col min="4905" max="5132" width="2.625" style="10"/>
    <col min="5133" max="5133" width="2.375" style="10" customWidth="1"/>
    <col min="5134" max="5159" width="2.625" style="10"/>
    <col min="5160" max="5160" width="4.625" style="10" customWidth="1"/>
    <col min="5161" max="5388" width="2.625" style="10"/>
    <col min="5389" max="5389" width="2.375" style="10" customWidth="1"/>
    <col min="5390" max="5415" width="2.625" style="10"/>
    <col min="5416" max="5416" width="4.625" style="10" customWidth="1"/>
    <col min="5417" max="5644" width="2.625" style="10"/>
    <col min="5645" max="5645" width="2.375" style="10" customWidth="1"/>
    <col min="5646" max="5671" width="2.625" style="10"/>
    <col min="5672" max="5672" width="4.625" style="10" customWidth="1"/>
    <col min="5673" max="5900" width="2.625" style="10"/>
    <col min="5901" max="5901" width="2.375" style="10" customWidth="1"/>
    <col min="5902" max="5927" width="2.625" style="10"/>
    <col min="5928" max="5928" width="4.625" style="10" customWidth="1"/>
    <col min="5929" max="6156" width="2.625" style="10"/>
    <col min="6157" max="6157" width="2.375" style="10" customWidth="1"/>
    <col min="6158" max="6183" width="2.625" style="10"/>
    <col min="6184" max="6184" width="4.625" style="10" customWidth="1"/>
    <col min="6185" max="6412" width="2.625" style="10"/>
    <col min="6413" max="6413" width="2.375" style="10" customWidth="1"/>
    <col min="6414" max="6439" width="2.625" style="10"/>
    <col min="6440" max="6440" width="4.625" style="10" customWidth="1"/>
    <col min="6441" max="6668" width="2.625" style="10"/>
    <col min="6669" max="6669" width="2.375" style="10" customWidth="1"/>
    <col min="6670" max="6695" width="2.625" style="10"/>
    <col min="6696" max="6696" width="4.625" style="10" customWidth="1"/>
    <col min="6697" max="6924" width="2.625" style="10"/>
    <col min="6925" max="6925" width="2.375" style="10" customWidth="1"/>
    <col min="6926" max="6951" width="2.625" style="10"/>
    <col min="6952" max="6952" width="4.625" style="10" customWidth="1"/>
    <col min="6953" max="7180" width="2.625" style="10"/>
    <col min="7181" max="7181" width="2.375" style="10" customWidth="1"/>
    <col min="7182" max="7207" width="2.625" style="10"/>
    <col min="7208" max="7208" width="4.625" style="10" customWidth="1"/>
    <col min="7209" max="7436" width="2.625" style="10"/>
    <col min="7437" max="7437" width="2.375" style="10" customWidth="1"/>
    <col min="7438" max="7463" width="2.625" style="10"/>
    <col min="7464" max="7464" width="4.625" style="10" customWidth="1"/>
    <col min="7465" max="7692" width="2.625" style="10"/>
    <col min="7693" max="7693" width="2.375" style="10" customWidth="1"/>
    <col min="7694" max="7719" width="2.625" style="10"/>
    <col min="7720" max="7720" width="4.625" style="10" customWidth="1"/>
    <col min="7721" max="7948" width="2.625" style="10"/>
    <col min="7949" max="7949" width="2.375" style="10" customWidth="1"/>
    <col min="7950" max="7975" width="2.625" style="10"/>
    <col min="7976" max="7976" width="4.625" style="10" customWidth="1"/>
    <col min="7977" max="8204" width="2.625" style="10"/>
    <col min="8205" max="8205" width="2.375" style="10" customWidth="1"/>
    <col min="8206" max="8231" width="2.625" style="10"/>
    <col min="8232" max="8232" width="4.625" style="10" customWidth="1"/>
    <col min="8233" max="8460" width="2.625" style="10"/>
    <col min="8461" max="8461" width="2.375" style="10" customWidth="1"/>
    <col min="8462" max="8487" width="2.625" style="10"/>
    <col min="8488" max="8488" width="4.625" style="10" customWidth="1"/>
    <col min="8489" max="8716" width="2.625" style="10"/>
    <col min="8717" max="8717" width="2.375" style="10" customWidth="1"/>
    <col min="8718" max="8743" width="2.625" style="10"/>
    <col min="8744" max="8744" width="4.625" style="10" customWidth="1"/>
    <col min="8745" max="8972" width="2.625" style="10"/>
    <col min="8973" max="8973" width="2.375" style="10" customWidth="1"/>
    <col min="8974" max="8999" width="2.625" style="10"/>
    <col min="9000" max="9000" width="4.625" style="10" customWidth="1"/>
    <col min="9001" max="9228" width="2.625" style="10"/>
    <col min="9229" max="9229" width="2.375" style="10" customWidth="1"/>
    <col min="9230" max="9255" width="2.625" style="10"/>
    <col min="9256" max="9256" width="4.625" style="10" customWidth="1"/>
    <col min="9257" max="9484" width="2.625" style="10"/>
    <col min="9485" max="9485" width="2.375" style="10" customWidth="1"/>
    <col min="9486" max="9511" width="2.625" style="10"/>
    <col min="9512" max="9512" width="4.625" style="10" customWidth="1"/>
    <col min="9513" max="9740" width="2.625" style="10"/>
    <col min="9741" max="9741" width="2.375" style="10" customWidth="1"/>
    <col min="9742" max="9767" width="2.625" style="10"/>
    <col min="9768" max="9768" width="4.625" style="10" customWidth="1"/>
    <col min="9769" max="9996" width="2.625" style="10"/>
    <col min="9997" max="9997" width="2.375" style="10" customWidth="1"/>
    <col min="9998" max="10023" width="2.625" style="10"/>
    <col min="10024" max="10024" width="4.625" style="10" customWidth="1"/>
    <col min="10025" max="10252" width="2.625" style="10"/>
    <col min="10253" max="10253" width="2.375" style="10" customWidth="1"/>
    <col min="10254" max="10279" width="2.625" style="10"/>
    <col min="10280" max="10280" width="4.625" style="10" customWidth="1"/>
    <col min="10281" max="10508" width="2.625" style="10"/>
    <col min="10509" max="10509" width="2.375" style="10" customWidth="1"/>
    <col min="10510" max="10535" width="2.625" style="10"/>
    <col min="10536" max="10536" width="4.625" style="10" customWidth="1"/>
    <col min="10537" max="10764" width="2.625" style="10"/>
    <col min="10765" max="10765" width="2.375" style="10" customWidth="1"/>
    <col min="10766" max="10791" width="2.625" style="10"/>
    <col min="10792" max="10792" width="4.625" style="10" customWidth="1"/>
    <col min="10793" max="11020" width="2.625" style="10"/>
    <col min="11021" max="11021" width="2.375" style="10" customWidth="1"/>
    <col min="11022" max="11047" width="2.625" style="10"/>
    <col min="11048" max="11048" width="4.625" style="10" customWidth="1"/>
    <col min="11049" max="11276" width="2.625" style="10"/>
    <col min="11277" max="11277" width="2.375" style="10" customWidth="1"/>
    <col min="11278" max="11303" width="2.625" style="10"/>
    <col min="11304" max="11304" width="4.625" style="10" customWidth="1"/>
    <col min="11305" max="11532" width="2.625" style="10"/>
    <col min="11533" max="11533" width="2.375" style="10" customWidth="1"/>
    <col min="11534" max="11559" width="2.625" style="10"/>
    <col min="11560" max="11560" width="4.625" style="10" customWidth="1"/>
    <col min="11561" max="11788" width="2.625" style="10"/>
    <col min="11789" max="11789" width="2.375" style="10" customWidth="1"/>
    <col min="11790" max="11815" width="2.625" style="10"/>
    <col min="11816" max="11816" width="4.625" style="10" customWidth="1"/>
    <col min="11817" max="12044" width="2.625" style="10"/>
    <col min="12045" max="12045" width="2.375" style="10" customWidth="1"/>
    <col min="12046" max="12071" width="2.625" style="10"/>
    <col min="12072" max="12072" width="4.625" style="10" customWidth="1"/>
    <col min="12073" max="12300" width="2.625" style="10"/>
    <col min="12301" max="12301" width="2.375" style="10" customWidth="1"/>
    <col min="12302" max="12327" width="2.625" style="10"/>
    <col min="12328" max="12328" width="4.625" style="10" customWidth="1"/>
    <col min="12329" max="12556" width="2.625" style="10"/>
    <col min="12557" max="12557" width="2.375" style="10" customWidth="1"/>
    <col min="12558" max="12583" width="2.625" style="10"/>
    <col min="12584" max="12584" width="4.625" style="10" customWidth="1"/>
    <col min="12585" max="12812" width="2.625" style="10"/>
    <col min="12813" max="12813" width="2.375" style="10" customWidth="1"/>
    <col min="12814" max="12839" width="2.625" style="10"/>
    <col min="12840" max="12840" width="4.625" style="10" customWidth="1"/>
    <col min="12841" max="13068" width="2.625" style="10"/>
    <col min="13069" max="13069" width="2.375" style="10" customWidth="1"/>
    <col min="13070" max="13095" width="2.625" style="10"/>
    <col min="13096" max="13096" width="4.625" style="10" customWidth="1"/>
    <col min="13097" max="13324" width="2.625" style="10"/>
    <col min="13325" max="13325" width="2.375" style="10" customWidth="1"/>
    <col min="13326" max="13351" width="2.625" style="10"/>
    <col min="13352" max="13352" width="4.625" style="10" customWidth="1"/>
    <col min="13353" max="13580" width="2.625" style="10"/>
    <col min="13581" max="13581" width="2.375" style="10" customWidth="1"/>
    <col min="13582" max="13607" width="2.625" style="10"/>
    <col min="13608" max="13608" width="4.625" style="10" customWidth="1"/>
    <col min="13609" max="13836" width="2.625" style="10"/>
    <col min="13837" max="13837" width="2.375" style="10" customWidth="1"/>
    <col min="13838" max="13863" width="2.625" style="10"/>
    <col min="13864" max="13864" width="4.625" style="10" customWidth="1"/>
    <col min="13865" max="14092" width="2.625" style="10"/>
    <col min="14093" max="14093" width="2.375" style="10" customWidth="1"/>
    <col min="14094" max="14119" width="2.625" style="10"/>
    <col min="14120" max="14120" width="4.625" style="10" customWidth="1"/>
    <col min="14121" max="14348" width="2.625" style="10"/>
    <col min="14349" max="14349" width="2.375" style="10" customWidth="1"/>
    <col min="14350" max="14375" width="2.625" style="10"/>
    <col min="14376" max="14376" width="4.625" style="10" customWidth="1"/>
    <col min="14377" max="14604" width="2.625" style="10"/>
    <col min="14605" max="14605" width="2.375" style="10" customWidth="1"/>
    <col min="14606" max="14631" width="2.625" style="10"/>
    <col min="14632" max="14632" width="4.625" style="10" customWidth="1"/>
    <col min="14633" max="14860" width="2.625" style="10"/>
    <col min="14861" max="14861" width="2.375" style="10" customWidth="1"/>
    <col min="14862" max="14887" width="2.625" style="10"/>
    <col min="14888" max="14888" width="4.625" style="10" customWidth="1"/>
    <col min="14889" max="15116" width="2.625" style="10"/>
    <col min="15117" max="15117" width="2.375" style="10" customWidth="1"/>
    <col min="15118" max="15143" width="2.625" style="10"/>
    <col min="15144" max="15144" width="4.625" style="10" customWidth="1"/>
    <col min="15145" max="15372" width="2.625" style="10"/>
    <col min="15373" max="15373" width="2.375" style="10" customWidth="1"/>
    <col min="15374" max="15399" width="2.625" style="10"/>
    <col min="15400" max="15400" width="4.625" style="10" customWidth="1"/>
    <col min="15401" max="15628" width="2.625" style="10"/>
    <col min="15629" max="15629" width="2.375" style="10" customWidth="1"/>
    <col min="15630" max="15655" width="2.625" style="10"/>
    <col min="15656" max="15656" width="4.625" style="10" customWidth="1"/>
    <col min="15657" max="15884" width="2.625" style="10"/>
    <col min="15885" max="15885" width="2.375" style="10" customWidth="1"/>
    <col min="15886" max="15911" width="2.625" style="10"/>
    <col min="15912" max="15912" width="4.625" style="10" customWidth="1"/>
    <col min="15913" max="16140" width="2.625" style="10"/>
    <col min="16141" max="16141" width="2.375" style="10" customWidth="1"/>
    <col min="16142" max="16167" width="2.625" style="10"/>
    <col min="16168" max="16168" width="4.625" style="10" customWidth="1"/>
    <col min="16169" max="16384" width="2.625" style="10"/>
  </cols>
  <sheetData>
    <row r="1" spans="1:40" ht="18" customHeight="1" x14ac:dyDescent="0.15">
      <c r="A1" s="1017" t="s">
        <v>292</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row>
    <row r="2" spans="1:40" ht="18" customHeight="1" x14ac:dyDescent="0.15">
      <c r="A2" s="1029" t="s">
        <v>83</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029"/>
    </row>
    <row r="3" spans="1:40" ht="37.5" customHeight="1" x14ac:dyDescent="0.15"/>
    <row r="4" spans="1:40" ht="35.1" customHeight="1" x14ac:dyDescent="0.15">
      <c r="A4" s="1028" t="s">
        <v>84</v>
      </c>
      <c r="B4" s="1026"/>
      <c r="C4" s="1026"/>
      <c r="D4" s="1026"/>
      <c r="E4" s="1026"/>
      <c r="F4" s="1026"/>
      <c r="G4" s="1026"/>
      <c r="H4" s="1026"/>
      <c r="I4" s="1026"/>
      <c r="J4" s="1027"/>
      <c r="K4" s="1030"/>
      <c r="L4" s="1031"/>
      <c r="M4" s="1031"/>
      <c r="N4" s="1031"/>
      <c r="O4" s="1031"/>
      <c r="P4" s="1031"/>
      <c r="Q4" s="1031"/>
      <c r="R4" s="1031"/>
      <c r="S4" s="1031"/>
      <c r="T4" s="1031"/>
      <c r="U4" s="1031"/>
      <c r="V4" s="1031"/>
      <c r="W4" s="1031"/>
      <c r="X4" s="1031"/>
      <c r="Y4" s="1031"/>
      <c r="Z4" s="1032"/>
      <c r="AA4" s="11"/>
      <c r="AB4" s="1033" t="s">
        <v>383</v>
      </c>
      <c r="AC4" s="1033"/>
      <c r="AD4" s="1033"/>
      <c r="AE4" s="1033"/>
      <c r="AF4" s="1033"/>
      <c r="AG4" s="1033"/>
      <c r="AH4" s="1033"/>
      <c r="AI4" s="1033"/>
      <c r="AJ4" s="1033"/>
      <c r="AK4" s="1033"/>
      <c r="AL4" s="1033"/>
      <c r="AM4" s="1033"/>
      <c r="AN4" s="1033"/>
    </row>
    <row r="5" spans="1:40" ht="35.1" customHeight="1" x14ac:dyDescent="0.15">
      <c r="A5" s="1028" t="s">
        <v>17</v>
      </c>
      <c r="B5" s="1026"/>
      <c r="C5" s="1026"/>
      <c r="D5" s="1026"/>
      <c r="E5" s="1026"/>
      <c r="F5" s="1026"/>
      <c r="G5" s="1026"/>
      <c r="H5" s="1026"/>
      <c r="I5" s="1026"/>
      <c r="J5" s="1027"/>
      <c r="K5" s="1030"/>
      <c r="L5" s="1031"/>
      <c r="M5" s="1031"/>
      <c r="N5" s="1031"/>
      <c r="O5" s="1031"/>
      <c r="P5" s="1031"/>
      <c r="Q5" s="1031"/>
      <c r="R5" s="1031"/>
      <c r="S5" s="1031"/>
      <c r="T5" s="1031"/>
      <c r="U5" s="1031"/>
      <c r="V5" s="1031"/>
      <c r="W5" s="1031"/>
      <c r="X5" s="1031"/>
      <c r="Y5" s="1031"/>
      <c r="Z5" s="1032"/>
      <c r="AA5" s="11"/>
      <c r="AB5" s="1033"/>
      <c r="AC5" s="1033"/>
      <c r="AD5" s="1033"/>
      <c r="AE5" s="1033"/>
      <c r="AF5" s="1033"/>
      <c r="AG5" s="1033"/>
      <c r="AH5" s="1033"/>
      <c r="AI5" s="1033"/>
      <c r="AJ5" s="1033"/>
      <c r="AK5" s="1033"/>
      <c r="AL5" s="1033"/>
      <c r="AM5" s="1033"/>
      <c r="AN5" s="1033"/>
    </row>
    <row r="6" spans="1:40" ht="29.25" customHeight="1" x14ac:dyDescent="0.15"/>
    <row r="7" spans="1:40" s="12" customFormat="1" ht="53.25" customHeight="1" x14ac:dyDescent="0.15">
      <c r="A7" s="1025" t="s">
        <v>85</v>
      </c>
      <c r="B7" s="1026"/>
      <c r="C7" s="1026"/>
      <c r="D7" s="1026"/>
      <c r="E7" s="1026"/>
      <c r="F7" s="1026"/>
      <c r="G7" s="1026"/>
      <c r="H7" s="1026"/>
      <c r="I7" s="1026"/>
      <c r="J7" s="1027"/>
      <c r="K7" s="1028" t="s">
        <v>86</v>
      </c>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7"/>
      <c r="AJ7" s="1025" t="s">
        <v>87</v>
      </c>
      <c r="AK7" s="1026"/>
      <c r="AL7" s="1026"/>
      <c r="AM7" s="1026"/>
      <c r="AN7" s="1027"/>
    </row>
    <row r="8" spans="1:40" ht="108" customHeight="1" x14ac:dyDescent="0.15">
      <c r="A8" s="1019"/>
      <c r="B8" s="1020"/>
      <c r="C8" s="1020"/>
      <c r="D8" s="1020"/>
      <c r="E8" s="1020"/>
      <c r="F8" s="1020"/>
      <c r="G8" s="1020"/>
      <c r="H8" s="1020"/>
      <c r="I8" s="1020"/>
      <c r="J8" s="1021"/>
      <c r="K8" s="1019"/>
      <c r="L8" s="1020"/>
      <c r="M8" s="1020"/>
      <c r="N8" s="1020"/>
      <c r="O8" s="1020"/>
      <c r="P8" s="1020"/>
      <c r="Q8" s="1020"/>
      <c r="R8" s="1020"/>
      <c r="S8" s="1020"/>
      <c r="T8" s="1020"/>
      <c r="U8" s="1020"/>
      <c r="V8" s="1020"/>
      <c r="W8" s="1020"/>
      <c r="X8" s="1020"/>
      <c r="Y8" s="1020"/>
      <c r="Z8" s="1020"/>
      <c r="AA8" s="1020"/>
      <c r="AB8" s="1020"/>
      <c r="AC8" s="1020"/>
      <c r="AD8" s="1020"/>
      <c r="AE8" s="1020"/>
      <c r="AF8" s="1020"/>
      <c r="AG8" s="1020"/>
      <c r="AH8" s="1020"/>
      <c r="AI8" s="1021"/>
      <c r="AJ8" s="1022"/>
      <c r="AK8" s="1023"/>
      <c r="AL8" s="1023"/>
      <c r="AM8" s="1023"/>
      <c r="AN8" s="1024"/>
    </row>
    <row r="9" spans="1:40" ht="105" customHeight="1" x14ac:dyDescent="0.15">
      <c r="A9" s="1019"/>
      <c r="B9" s="1020"/>
      <c r="C9" s="1020"/>
      <c r="D9" s="1020"/>
      <c r="E9" s="1020"/>
      <c r="F9" s="1020"/>
      <c r="G9" s="1020"/>
      <c r="H9" s="1020"/>
      <c r="I9" s="1020"/>
      <c r="J9" s="1021"/>
      <c r="K9" s="1019"/>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020"/>
      <c r="AI9" s="1021"/>
      <c r="AJ9" s="1022"/>
      <c r="AK9" s="1023"/>
      <c r="AL9" s="1023"/>
      <c r="AM9" s="1023"/>
      <c r="AN9" s="1024"/>
    </row>
    <row r="10" spans="1:40" ht="105" customHeight="1" x14ac:dyDescent="0.15">
      <c r="A10" s="1019"/>
      <c r="B10" s="1020"/>
      <c r="C10" s="1020"/>
      <c r="D10" s="1020"/>
      <c r="E10" s="1020"/>
      <c r="F10" s="1020"/>
      <c r="G10" s="1020"/>
      <c r="H10" s="1020"/>
      <c r="I10" s="1020"/>
      <c r="J10" s="1021"/>
      <c r="K10" s="1019"/>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1"/>
      <c r="AJ10" s="1022"/>
      <c r="AK10" s="1023"/>
      <c r="AL10" s="1023"/>
      <c r="AM10" s="1023"/>
      <c r="AN10" s="1024"/>
    </row>
    <row r="11" spans="1:40" ht="105" customHeight="1" x14ac:dyDescent="0.15">
      <c r="A11" s="1019"/>
      <c r="B11" s="1020"/>
      <c r="C11" s="1020"/>
      <c r="D11" s="1020"/>
      <c r="E11" s="1020"/>
      <c r="F11" s="1020"/>
      <c r="G11" s="1020"/>
      <c r="H11" s="1020"/>
      <c r="I11" s="1020"/>
      <c r="J11" s="1021"/>
      <c r="K11" s="1019"/>
      <c r="L11" s="1020"/>
      <c r="M11" s="1020"/>
      <c r="N11" s="1020"/>
      <c r="O11" s="1020"/>
      <c r="P11" s="1020"/>
      <c r="Q11" s="1020"/>
      <c r="R11" s="1020"/>
      <c r="S11" s="1020"/>
      <c r="T11" s="1020"/>
      <c r="U11" s="1020"/>
      <c r="V11" s="1020"/>
      <c r="W11" s="1020"/>
      <c r="X11" s="1020"/>
      <c r="Y11" s="1020"/>
      <c r="Z11" s="1020"/>
      <c r="AA11" s="1020"/>
      <c r="AB11" s="1020"/>
      <c r="AC11" s="1020"/>
      <c r="AD11" s="1020"/>
      <c r="AE11" s="1020"/>
      <c r="AF11" s="1020"/>
      <c r="AG11" s="1020"/>
      <c r="AH11" s="1020"/>
      <c r="AI11" s="1021"/>
      <c r="AJ11" s="1022"/>
      <c r="AK11" s="1023"/>
      <c r="AL11" s="1023"/>
      <c r="AM11" s="1023"/>
      <c r="AN11" s="1024"/>
    </row>
    <row r="12" spans="1:40" ht="105" customHeight="1" x14ac:dyDescent="0.15">
      <c r="A12" s="1019"/>
      <c r="B12" s="1020"/>
      <c r="C12" s="1020"/>
      <c r="D12" s="1020"/>
      <c r="E12" s="1020"/>
      <c r="F12" s="1020"/>
      <c r="G12" s="1020"/>
      <c r="H12" s="1020"/>
      <c r="I12" s="1020"/>
      <c r="J12" s="1021"/>
      <c r="K12" s="1019"/>
      <c r="L12" s="1020"/>
      <c r="M12" s="1020"/>
      <c r="N12" s="1020"/>
      <c r="O12" s="1020"/>
      <c r="P12" s="1020"/>
      <c r="Q12" s="1020"/>
      <c r="R12" s="1020"/>
      <c r="S12" s="1020"/>
      <c r="T12" s="1020"/>
      <c r="U12" s="1020"/>
      <c r="V12" s="1020"/>
      <c r="W12" s="1020"/>
      <c r="X12" s="1020"/>
      <c r="Y12" s="1020"/>
      <c r="Z12" s="1020"/>
      <c r="AA12" s="1020"/>
      <c r="AB12" s="1020"/>
      <c r="AC12" s="1020"/>
      <c r="AD12" s="1020"/>
      <c r="AE12" s="1020"/>
      <c r="AF12" s="1020"/>
      <c r="AG12" s="1020"/>
      <c r="AH12" s="1020"/>
      <c r="AI12" s="1021"/>
      <c r="AJ12" s="1022"/>
      <c r="AK12" s="1023"/>
      <c r="AL12" s="1023"/>
      <c r="AM12" s="1023"/>
      <c r="AN12" s="1024"/>
    </row>
    <row r="13" spans="1:40" ht="105" customHeight="1" x14ac:dyDescent="0.15">
      <c r="A13" s="1019"/>
      <c r="B13" s="1020"/>
      <c r="C13" s="1020"/>
      <c r="D13" s="1020"/>
      <c r="E13" s="1020"/>
      <c r="F13" s="1020"/>
      <c r="G13" s="1020"/>
      <c r="H13" s="1020"/>
      <c r="I13" s="1020"/>
      <c r="J13" s="1021"/>
      <c r="K13" s="1019"/>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1"/>
      <c r="AJ13" s="1022"/>
      <c r="AK13" s="1023"/>
      <c r="AL13" s="1023"/>
      <c r="AM13" s="1023"/>
      <c r="AN13" s="1024"/>
    </row>
    <row r="14" spans="1:40" ht="105" customHeight="1" x14ac:dyDescent="0.15">
      <c r="A14" s="1019"/>
      <c r="B14" s="1020"/>
      <c r="C14" s="1020"/>
      <c r="D14" s="1020"/>
      <c r="E14" s="1020"/>
      <c r="F14" s="1020"/>
      <c r="G14" s="1020"/>
      <c r="H14" s="1020"/>
      <c r="I14" s="1020"/>
      <c r="J14" s="1021"/>
      <c r="K14" s="1019"/>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1"/>
      <c r="AJ14" s="1022"/>
      <c r="AK14" s="1023"/>
      <c r="AL14" s="1023"/>
      <c r="AM14" s="1023"/>
      <c r="AN14" s="1024"/>
    </row>
    <row r="15" spans="1:40" ht="18" customHeight="1" x14ac:dyDescent="0.15">
      <c r="A15" s="1018" t="s">
        <v>88</v>
      </c>
      <c r="B15" s="1018"/>
      <c r="C15" s="1018"/>
      <c r="D15" s="1018"/>
      <c r="E15" s="1018"/>
      <c r="F15" s="1018"/>
      <c r="G15" s="1018"/>
      <c r="H15" s="1018"/>
      <c r="I15" s="1018"/>
      <c r="J15" s="1018"/>
      <c r="K15" s="1018"/>
      <c r="L15" s="1018"/>
      <c r="M15" s="1018"/>
      <c r="N15" s="1018"/>
      <c r="O15" s="1018"/>
      <c r="P15" s="1018"/>
      <c r="Q15" s="1018"/>
      <c r="R15" s="1018"/>
      <c r="S15" s="1018"/>
      <c r="T15" s="1018"/>
      <c r="U15" s="1018"/>
      <c r="V15" s="1018"/>
      <c r="W15" s="1018"/>
      <c r="X15" s="1018"/>
      <c r="Y15" s="1018"/>
      <c r="Z15" s="1018"/>
      <c r="AA15" s="1018"/>
      <c r="AB15" s="1018"/>
      <c r="AC15" s="1018"/>
      <c r="AD15" s="1018"/>
      <c r="AE15" s="1018"/>
      <c r="AF15" s="1018"/>
      <c r="AG15" s="1018"/>
      <c r="AH15" s="1018"/>
      <c r="AI15" s="1018"/>
      <c r="AJ15" s="1018"/>
      <c r="AK15" s="1018"/>
      <c r="AL15" s="1018"/>
      <c r="AM15" s="1018"/>
      <c r="AN15" s="1018"/>
    </row>
  </sheetData>
  <mergeCells count="32">
    <mergeCell ref="A2:AN2"/>
    <mergeCell ref="A4:J4"/>
    <mergeCell ref="K4:Z4"/>
    <mergeCell ref="AB4:AN5"/>
    <mergeCell ref="A5:J5"/>
    <mergeCell ref="K5:Z5"/>
    <mergeCell ref="AJ9:AN9"/>
    <mergeCell ref="A10:J10"/>
    <mergeCell ref="K10:AI10"/>
    <mergeCell ref="AJ10:AN10"/>
    <mergeCell ref="A7:J7"/>
    <mergeCell ref="K7:AI7"/>
    <mergeCell ref="AJ7:AN7"/>
    <mergeCell ref="A8:J8"/>
    <mergeCell ref="K8:AI8"/>
    <mergeCell ref="AJ8:AN8"/>
    <mergeCell ref="A1:AN1"/>
    <mergeCell ref="A15:AN15"/>
    <mergeCell ref="A13:J13"/>
    <mergeCell ref="K13:AI13"/>
    <mergeCell ref="AJ13:AN13"/>
    <mergeCell ref="A14:J14"/>
    <mergeCell ref="K14:AI14"/>
    <mergeCell ref="AJ14:AN14"/>
    <mergeCell ref="A11:J11"/>
    <mergeCell ref="K11:AI11"/>
    <mergeCell ref="AJ11:AN11"/>
    <mergeCell ref="A12:J12"/>
    <mergeCell ref="K12:AI12"/>
    <mergeCell ref="AJ12:AN12"/>
    <mergeCell ref="A9:J9"/>
    <mergeCell ref="K9:AI9"/>
  </mergeCells>
  <phoneticPr fontId="2"/>
  <dataValidations count="1">
    <dataValidation type="list" allowBlank="1" showInputMessage="1" showErrorMessage="1" sqref="K4:Z4" xr:uid="{00000000-0002-0000-0700-000000000000}">
      <formula1>"介護予防通所介護相当サービス,通所型サービスＡ（緩和した基準）"</formula1>
    </dataValidation>
  </dataValidations>
  <pageMargins left="0.86" right="0.73" top="0.61" bottom="0.16" header="0.35" footer="0.1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【参考】指定必要書類</vt:lpstr>
      <vt:lpstr>【更新・通所】チェックリスト</vt:lpstr>
      <vt:lpstr>第１号様式</vt:lpstr>
      <vt:lpstr>付表２</vt:lpstr>
      <vt:lpstr>参考様式１－２(記入方法)</vt:lpstr>
      <vt:lpstr>参考様式１－２(勤務形態一覧表)</vt:lpstr>
      <vt:lpstr>参考様式１－２(シフト記号表)</vt:lpstr>
      <vt:lpstr>参考様式１－２(プルダウンリスト)</vt:lpstr>
      <vt:lpstr>参考様式３</vt:lpstr>
      <vt:lpstr>参考様式４</vt:lpstr>
      <vt:lpstr>参考様式５</vt:lpstr>
      <vt:lpstr>'参考様式１－２(シフト記号表)'!【記載例】シフト記号</vt:lpstr>
      <vt:lpstr>【更新・通所】チェックリスト!Print_Area</vt:lpstr>
      <vt:lpstr>'参考様式１－２(記入方法)'!Print_Area</vt:lpstr>
      <vt:lpstr>'参考様式１－２(勤務形態一覧表)'!Print_Area</vt:lpstr>
      <vt:lpstr>第１号様式!Print_Area</vt:lpstr>
      <vt:lpstr>付表２!Print_Area</vt:lpstr>
      <vt:lpstr>'参考様式１－２(勤務形態一覧表)'!Print_Titles</vt:lpstr>
      <vt:lpstr>【更新・通所】チェックリスト!シフト記号表</vt:lpstr>
      <vt:lpstr>【参考】指定必要書類!シフト記号表</vt:lpstr>
      <vt:lpstr>付表２!シフト記号表</vt:lpstr>
      <vt:lpstr>シフト記号表</vt:lpstr>
      <vt:lpstr>介護職員</vt:lpstr>
      <vt:lpstr>看護職員</vt:lpstr>
      <vt:lpstr>管理者</vt:lpstr>
      <vt:lpstr>機能訓練指導員</vt:lpstr>
      <vt:lpstr>【更新・通所】チェックリスト!職種</vt:lpstr>
      <vt:lpstr>【参考】指定必要書類!職種</vt:lpstr>
      <vt:lpstr>付表２!職種</vt:lpstr>
      <vt:lpstr>職種</vt:lpstr>
      <vt:lpstr>生活相談員</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綾瀬市役所情報システム課</cp:lastModifiedBy>
  <cp:lastPrinted>2023-12-27T05:41:39Z</cp:lastPrinted>
  <dcterms:created xsi:type="dcterms:W3CDTF">2021-03-24T02:49:55Z</dcterms:created>
  <dcterms:modified xsi:type="dcterms:W3CDTF">2024-03-29T03:18:21Z</dcterms:modified>
</cp:coreProperties>
</file>