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yase00p\af25\R03\02.財政全般\02.財政庁外庶務\08.03.県報告書類（１月～３月）\20220225150743-001-【神奈川県：依頼】令和２年度財政状況資料集の作成等について\05確認事項\"/>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DG102" i="12"/>
  <c r="DL102" i="12"/>
  <c r="DQ102" i="12"/>
  <c r="CW102" i="12"/>
  <c r="CR102" i="12"/>
  <c r="AP23" i="12" l="1"/>
  <c r="AU63" i="12"/>
  <c r="AP63" i="12"/>
  <c r="AU88" i="12"/>
  <c r="AP88" i="12"/>
  <c r="AF8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<sst xmlns="http://schemas.openxmlformats.org/spreadsheetml/2006/main" count="1043" uniqueCount="585">
  <si>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</si>
  <si>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</si>
  <si>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</si>
  <si>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</si>
  <si>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</si>
  <si>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</si>
  <si>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</si>
  <si>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</si>
  <si>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</si>
  <si>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</si>
  <si>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</si>
  <si>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</si>
  <si>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</si>
  <si>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</si>
  <si>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</si>
  <si>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</si>
  <si>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</si>
  <si>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</si>
  <si>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</si>
  <si>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</si>
  <si>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</si>
  <si>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</si>
  <si>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</si>
  <si>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</si>
  <si>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</si>
  <si>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</si>
  <si>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</si>
  <si>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</si>
  <si>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</si>
  <si>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</si>
  <si>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</si>
  <si>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</si>
  <si>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</si>
  <si>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</si>
  <si>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</si>
  <si>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</si>
  <si>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</si>
  <si>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</si>
  <si>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</si>
  <si>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</si>
  <si>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</si>
  <si>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</si>
  <si>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</si>
  <si>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</si>
  <si>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</si>
  <si>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</si>
  <si>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</si>
  <si>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</si>
  <si>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</si>
  <si>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</si>
  <si>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</si>
  <si>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</si>
  <si>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</si>
  <si>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</si>
  <si>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</si>
  <si>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</si>
  <si>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</si>
  <si>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</si>
  <si>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</si>
  <si>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</si>
  <si>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</si>
  <si>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</si>
  <si>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</si>
  <si>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</si>
  <si>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</si>
  <si>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</si>
  <si>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</si>
  <si>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</si>
  <si>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</si>
  <si>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</si>
  <si>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</si>
  <si>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</si>
  <si>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</si>
  <si>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</si>
  <si>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</si>
  <si>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</si>
  <si>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</si>
  <si>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</si>
  <si>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</si>
  <si>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</si>
  <si>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</si>
  <si>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</si>
  <si>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</si>
  <si>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</si>
  <si>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</si>
  <si>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</si>
  <si>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</si>
  <si>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</si>
  <si>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</si>
  <si>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</si>
  <si>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</si>
  <si>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</si>
  <si>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</si>
  <si>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</si>
  <si>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</si>
  <si>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</si>
  <si>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</si>
  <si>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</si>
  <si>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綾瀬市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</si>
  <si>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</si>
  <si>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</si>
  <si>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</si>
  <si>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</si>
  <si>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</si>
  <si>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</si>
  <si>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</si>
  <si>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</si>
  <si>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</si>
  <si>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</si>
  <si>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</si>
  <si>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</si>
  <si>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</si>
  <si>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</si>
  <si>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</si>
  <si>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</si>
  <si>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</si>
  <si>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</si>
  <si>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</si>
  <si>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</si>
  <si>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</si>
  <si>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</si>
  <si>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</si>
  <si>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</si>
  <si>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</si>
  <si>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</si>
  <si>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</si>
  <si>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</si>
  <si>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</si>
  <si>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</si>
  <si>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</si>
  <si>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</si>
  <si>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</si>
  <si>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</si>
  <si>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</si>
  <si>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</si>
  <si>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</si>
  <si>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</si>
  <si>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</si>
  <si>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</si>
  <si>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</si>
  <si>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</si>
  <si>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</si>
  <si>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</si>
  <si>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</si>
  <si>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</si>
  <si>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</si>
  <si>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</si>
  <si>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</si>
  <si>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</si>
  <si>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</si>
  <si>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</si>
  <si>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</si>
  <si>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</si>
  <si>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</si>
  <si>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</si>
  <si>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</si>
  <si>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</si>
  <si>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</si>
  <si>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</si>
  <si>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</si>
  <si>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</si>
  <si>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</si>
  <si>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</si>
  <si>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</si>
  <si>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</si>
  <si>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</si>
  <si>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</si>
  <si>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</si>
  <si>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</si>
  <si>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</si>
  <si>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</si>
  <si>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</si>
  <si>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</si>
  <si>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</si>
  <si>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</si>
  <si>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</si>
  <si>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</si>
  <si>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</si>
  <si>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</si>
  <si>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</si>
  <si>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</si>
  <si>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</si>
  <si>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</si>
  <si>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</si>
  <si>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</si>
  <si>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</si>
  <si>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</si>
  <si>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</si>
  <si>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</si>
  <si>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</si>
  <si>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</si>
  <si>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</si>
  <si>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</si>
  <si>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</si>
  <si>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</si>
  <si>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</si>
  <si>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</si>
  <si>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</si>
  <si>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</si>
  <si>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</si>
  <si>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</si>
  <si>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</si>
  <si>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</si>
  <si>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</si>
  <si>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</si>
  <si>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</si>
  <si>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</si>
  <si>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</si>
  <si>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</si>
  <si>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</si>
  <si>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</si>
  <si>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神奈川県綾瀬市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</si>
  <si>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</si>
  <si>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</si>
  <si>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</si>
  <si>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</si>
  <si>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</si>
  <si>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</si>
  <si>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</si>
  <si>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</si>
  <si>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</si>
  <si>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</si>
  <si>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</si>
  <si>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</si>
  <si>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</si>
  <si>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</si>
  <si>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</si>
  <si>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</si>
  <si>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</si>
  <si>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</si>
  <si>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</si>
  <si>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</si>
  <si>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</si>
  <si>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</si>
  <si>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</si>
  <si>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</si>
  <si>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</si>
  <si>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</si>
  <si>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</si>
  <si>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</si>
  <si>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</si>
  <si>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</si>
  <si>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</si>
  <si>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</si>
  <si>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</si>
  <si>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</si>
  <si>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</si>
  <si>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</si>
  <si>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</si>
  <si>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</si>
  <si>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</si>
  <si>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</si>
  <si>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</si>
  <si>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</si>
  <si>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</si>
  <si>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</si>
  <si>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</si>
  <si>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</si>
  <si>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</si>
  <si>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</si>
  <si>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</si>
  <si>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</si>
  <si>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</si>
  <si>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</si>
  <si>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</si>
  <si>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</si>
  <si>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</si>
  <si>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</si>
  <si>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</si>
  <si>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</si>
  <si>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</si>
  <si>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</si>
  <si>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</si>
  <si>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</si>
  <si>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</si>
  <si>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</si>
  <si>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</si>
  <si>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</si>
  <si>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</si>
  <si>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</si>
  <si>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</si>
  <si>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</si>
  <si>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</si>
  <si>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</si>
  <si>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</si>
  <si>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</si>
  <si>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</si>
  <si>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</si>
  <si>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</si>
  <si>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</si>
  <si>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</si>
  <si>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</si>
  <si>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</si>
  <si>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</si>
  <si>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</si>
  <si>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</si>
  <si>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</si>
  <si>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</si>
  <si>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</si>
  <si>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</si>
  <si>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</si>
  <si>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</si>
  <si>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</si>
  <si>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</si>
  <si>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</si>
  <si>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</si>
  <si>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</si>
  <si>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</si>
  <si>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</si>
  <si>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</si>
  <si>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</si>
  <si>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</si>
  <si>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</si>
  <si>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</si>
  <si>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</si>
  <si>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</si>
  <si>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</si>
  <si>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</si>
  <si>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</si>
  <si>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</si>
  <si>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</si>
  <si>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</si>
  <si>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</si>
  <si>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</si>
  <si>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</si>
  <si>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</si>
  <si>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</si>
  <si>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</si>
  <si>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</si>
  <si>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</si>
  <si>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</si>
  <si>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</si>
  <si>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</si>
  <si>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</si>
  <si>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</si>
  <si>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</si>
  <si>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</si>
  <si>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</si>
  <si>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</si>
  <si>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</si>
  <si>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</si>
  <si>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</si>
  <si>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</si>
  <si>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</si>
  <si>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</si>
  <si>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</si>
  <si>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</si>
  <si>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</si>
  <si>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</si>
  <si>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</si>
  <si>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</si>
  <si>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</si>
  <si>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</si>
  <si>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</si>
  <si>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</si>
  <si>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</si>
  <si>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</si>
  <si>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</si>
  <si>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</si>
  <si>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</si>
  <si>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</si>
  <si>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</si>
  <si>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</si>
  <si>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</si>
  <si>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</si>
  <si>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神奈川県綾瀬市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</si>
  <si>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</si>
  <si>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</si>
  <si>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</si>
  <si>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</si>
  <si>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</si>
  <si>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</si>
  <si>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</si>
  <si>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</si>
  <si>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</si>
  <si>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</si>
  <si>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</si>
  <si>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</si>
  <si>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</si>
  <si>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</si>
  <si>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</si>
  <si>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</si>
  <si>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</si>
  <si>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</si>
  <si>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</si>
  <si>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</si>
  <si>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深谷中央特定土地区画整理事業特別会計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</si>
  <si>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</si>
  <si>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</si>
  <si>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</si>
  <si>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</si>
  <si>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</si>
  <si>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</si>
  <si>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</si>
  <si>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</si>
  <si>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</si>
  <si>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</si>
  <si>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</si>
  <si>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</si>
  <si>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</si>
  <si>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</si>
  <si>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</si>
  <si>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</si>
  <si>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</si>
  <si>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</si>
  <si>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</si>
  <si>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</si>
  <si>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</si>
  <si>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</si>
  <si>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</si>
  <si>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</si>
  <si>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</si>
  <si>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</si>
  <si>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</si>
  <si>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</si>
  <si>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</si>
  <si>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</si>
  <si>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</si>
  <si>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</si>
  <si>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</si>
  <si>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</si>
  <si>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</si>
  <si>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</si>
  <si>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</si>
  <si>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</si>
  <si>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</si>
  <si>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</si>
  <si>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</si>
  <si>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</si>
  <si>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</si>
  <si>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</si>
  <si>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</si>
  <si>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</si>
  <si>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</si>
  <si>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</si>
  <si>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</si>
  <si>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</si>
  <si>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</si>
  <si>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</si>
  <si>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</si>
  <si>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</si>
  <si>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</si>
  <si>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</si>
  <si>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</si>
  <si>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</si>
  <si>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</si>
  <si>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</si>
  <si>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</si>
  <si>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</si>
  <si>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</si>
  <si>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</si>
  <si>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</si>
  <si>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</si>
  <si>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</si>
  <si>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</si>
  <si>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</si>
  <si>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</si>
  <si>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</si>
  <si>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</si>
  <si>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</si>
  <si>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</si>
  <si>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</si>
  <si>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</si>
  <si>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</si>
  <si>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</si>
  <si>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</si>
  <si>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</si>
  <si>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</si>
  <si>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</si>
  <si>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</si>
  <si>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</si>
  <si>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</si>
  <si>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</si>
  <si>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</si>
  <si>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</si>
  <si>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</si>
  <si>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</si>
  <si>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</si>
  <si>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</si>
  <si>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</si>
  <si>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</si>
  <si>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</si>
  <si>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</si>
  <si>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</si>
  <si>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</si>
  <si>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</si>
  <si>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</si>
  <si>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</si>
  <si>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</si>
  <si>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</si>
  <si>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</si>
  <si>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</si>
  <si>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</si>
  <si>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</si>
  <si>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</si>
  <si>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</si>
  <si>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</si>
  <si>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</si>
  <si>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</si>
  <si>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</si>
  <si>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</si>
  <si>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</si>
  <si>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</si>
  <si>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</si>
  <si>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</si>
  <si>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</si>
  <si>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</si>
  <si>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</si>
  <si>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</si>
  <si>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</si>
  <si>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</si>
  <si>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</si>
  <si>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</si>
  <si>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</si>
  <si>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</si>
  <si>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</si>
  <si>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</si>
  <si>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</si>
  <si>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</si>
  <si>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</si>
  <si>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</si>
  <si>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</si>
  <si>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</si>
  <si>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</si>
  <si>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</si>
  <si>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</si>
  <si>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</si>
  <si>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</si>
  <si>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</si>
  <si>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</si>
  <si>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</si>
  <si>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</si>
  <si>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</si>
  <si>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</si>
  <si>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</si>
  <si>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</si>
  <si>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</si>
  <si>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</si>
  <si>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</si>
  <si>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</si>
  <si>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</si>
  <si>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</si>
  <si>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</si>
  <si>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</si>
  <si>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</si>
  <si>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</si>
  <si>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</si>
  <si>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</si>
  <si>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</si>
  <si>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</si>
  <si>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</si>
  <si>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</si>
  <si>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</si>
  <si>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</si>
  <si>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</si>
  <si>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2.20</t>
  </si>
  <si>
    <t>▲ 0.19</t>
  </si>
  <si>
    <t>一般会計</t>
  </si>
  <si>
    <t>介護保険事業特別会計</t>
  </si>
  <si>
    <t>国民健康保険事業特別会計</t>
  </si>
  <si>
    <t>公共下水道事業会計</t>
  </si>
  <si>
    <t>後期高齢者医療事業特別会計</t>
  </si>
  <si>
    <t>深谷中央特定土地区画整理事業特別会計</t>
  </si>
  <si>
    <t>▲ 0.00</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</si>
  <si>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</si>
  <si>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</si>
  <si>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</si>
  <si>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</si>
  <si>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</si>
  <si>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</si>
  <si>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</si>
  <si>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</si>
  <si>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</si>
  <si>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広域大和斎場組合（広域大和斎場組合予算）</t>
    <rPh sb="0" eb="2">
      <t>コウイキ</t>
    </rPh>
    <rPh sb="2" eb="4">
      <t>ヤマト</t>
    </rPh>
    <rPh sb="4" eb="6">
      <t>サイジョウ</t>
    </rPh>
    <rPh sb="6" eb="8">
      <t>クミアイ</t>
    </rPh>
    <rPh sb="9" eb="11">
      <t>コウイキ</t>
    </rPh>
    <rPh sb="11" eb="13">
      <t>ヤマト</t>
    </rPh>
    <rPh sb="13" eb="15">
      <t>サイジョウ</t>
    </rPh>
    <rPh sb="15" eb="17">
      <t>クミアイ</t>
    </rPh>
    <rPh sb="17" eb="19">
      <t>ヨサン</t>
    </rPh>
    <phoneticPr fontId="2"/>
  </si>
  <si>
    <t>高座清掃施設組合（一般会計）</t>
    <rPh sb="0" eb="2">
      <t>コウザ</t>
    </rPh>
    <rPh sb="2" eb="4">
      <t>セイソウ</t>
    </rPh>
    <rPh sb="4" eb="6">
      <t>シセツ</t>
    </rPh>
    <rPh sb="6" eb="8">
      <t>クミアイ</t>
    </rPh>
    <rPh sb="9" eb="11">
      <t>イッパン</t>
    </rPh>
    <rPh sb="11" eb="13">
      <t>カイケイ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</si>
  <si>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</si>
  <si>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</si>
  <si>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綾瀬市土地開発公社</t>
    <phoneticPr fontId="2"/>
  </si>
  <si>
    <t>綾瀬市職員退職手当基金</t>
    <rPh sb="0" eb="3">
      <t>アヤセシ</t>
    </rPh>
    <rPh sb="3" eb="5">
      <t>ショクイン</t>
    </rPh>
    <rPh sb="5" eb="7">
      <t>タイショク</t>
    </rPh>
    <rPh sb="7" eb="9">
      <t>テアテ</t>
    </rPh>
    <rPh sb="9" eb="11">
      <t>キキン</t>
    </rPh>
    <phoneticPr fontId="5"/>
  </si>
  <si>
    <t>綾瀬市社会福祉基金</t>
    <rPh sb="0" eb="3">
      <t>アヤセシ</t>
    </rPh>
    <rPh sb="3" eb="5">
      <t>シャカイ</t>
    </rPh>
    <rPh sb="5" eb="7">
      <t>フクシ</t>
    </rPh>
    <rPh sb="7" eb="9">
      <t>キキン</t>
    </rPh>
    <phoneticPr fontId="5"/>
  </si>
  <si>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5"/>
  </si>
  <si>
    <t>綾瀬市公共用地取得基金</t>
    <phoneticPr fontId="2"/>
  </si>
  <si>
    <t>綾瀬市公共施設等総合管理基金</t>
    <phoneticPr fontId="2"/>
  </si>
  <si>
    <t>-</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</si>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</sst>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43" xfId="12" applyNumberFormat="1" applyFont="1" applyFill="1" applyBorder="1" applyAlignment="1" applyProtection="1">
      <alignment horizontal="right" vertical="center" shrinkToFit="1"/>
      <protection locked="0"/>
    </xf>
    <xf numFmtId="187" fontId="34" fillId="8" borderId="149"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30"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2983-44B7-AE17-4219B58A6C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51151</c:v>
                </c:pt>
                <c:pt idx="1">
                  <c:v>69768</c:v>
                </c:pt>
                <c:pt idx="2">
                  <c:v>50413</c:v>
                </c:pt>
                <c:pt idx="3">
                  <c:v>45141</c:v>
                </c:pt>
                <c:pt idx="4">
                  <c:v>28497</c:v>
                </c:pt>
              </c:numCache>
            </c:numRef>
          </c:val>
          <c:smooth val="0"/>
          <c:extLst>
            <c:ext xmlns:c16="http://schemas.microsoft.com/office/drawing/2014/chart" uri="{C3380CC4-5D6E-409C-BE32-E72D297353CC}">
              <c16:uniqueId val="{00000001-2983-44B7-AE17-4219B58A6C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2.75</c:v>
                </c:pt>
                <c:pt idx="1">
                  <c:v>5.89</c:v>
                </c:pt>
                <c:pt idx="2">
                  <c:v>5.1100000000000003</c:v>
                </c:pt>
                <c:pt idx="3">
                  <c:v>5.24</c:v>
                </c:pt>
                <c:pt idx="4">
                  <c:v>6.8</c:v>
                </c:pt>
              </c:numCache>
            </c:numRef>
          </c:val>
          <c:extLst>
            <c:ext xmlns:c16="http://schemas.microsoft.com/office/drawing/2014/chart" uri="{C3380CC4-5D6E-409C-BE32-E72D297353CC}">
              <c16:uniqueId val="{00000000-4FF2-44A1-A640-CE4A6D06AE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9.2799999999999994</c:v>
                </c:pt>
                <c:pt idx="1">
                  <c:v>9.39</c:v>
                </c:pt>
                <c:pt idx="2">
                  <c:v>9.7799999999999994</c:v>
                </c:pt>
                <c:pt idx="3">
                  <c:v>12.61</c:v>
                </c:pt>
                <c:pt idx="4">
                  <c:v>13.4</c:v>
                </c:pt>
              </c:numCache>
            </c:numRef>
          </c:val>
          <c:extLst>
            <c:ext xmlns:c16="http://schemas.microsoft.com/office/drawing/2014/chart" uri="{C3380CC4-5D6E-409C-BE32-E72D297353CC}">
              <c16:uniqueId val="{00000001-4FF2-44A1-A640-CE4A6D06AE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-2.2000000000000002</c:v>
                </c:pt>
                <c:pt idx="1">
                  <c:v>3.37</c:v>
                </c:pt>
                <c:pt idx="2">
                  <c:v>-0.19</c:v>
                </c:pt>
                <c:pt idx="3">
                  <c:v>3.02</c:v>
                </c:pt>
                <c:pt idx="4">
                  <c:v>2.69</c:v>
                </c:pt>
              </c:numCache>
            </c:numRef>
          </c:val>
          <c:smooth val="0"/>
          <c:extLst>
            <c:ext xmlns:c16="http://schemas.microsoft.com/office/drawing/2014/chart" uri="{C3380CC4-5D6E-409C-BE32-E72D297353CC}">
              <c16:uniqueId val="{00000002-4FF2-44A1-A640-CE4A6D06AE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0.06</c:v>
                </c:pt>
                <c:pt idx="2">
                  <c:v>#N/A</c:v>
                </c:pt>
                <c:pt idx="3">
                  <c:v>0.06</c:v>
                </c:pt>
                <c:pt idx="4">
                  <c:v>#N/A</c:v>
                </c:pt>
                <c:pt idx="5">
                  <c:v>0.06</c:v>
                </c:pt>
                <c:pt idx="6">
                  <c:v>#N/A</c:v>
                </c:pt>
                <c:pt idx="7">
                  <c:v>0.35</c:v>
                </c:pt>
                <c:pt idx="8">
                  <c:v>0</c:v>
                </c:pt>
                <c:pt idx="9">
                  <c:v>0</c:v>
                </c:pt>
              </c:numCache>
            </c:numRef>
          </c:val>
          <c:extLst>
            <c:ext xmlns:c16="http://schemas.microsoft.com/office/drawing/2014/chart" uri="{C3380CC4-5D6E-409C-BE32-E72D297353CC}">
              <c16:uniqueId val="{00000000-E57C-468F-A63F-36CAB1B169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7C-468F-A63F-36CAB1B169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57C-468F-A63F-36CAB1B1693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57C-468F-A63F-36CAB1B1693C}"/>
            </c:ext>
          </c:extLst>
        </c:ser>
        <c:ser>
          <c:idx val="4"/>
          <c:order val="4"/>
          <c:tx>
            <c:strRef>
              <c:f>データシート!$A$31</c:f>
              <c:strCache>
                <c:ptCount val="1"/>
                <c:pt idx="0">
                  <c:v>深谷中央特定土地区画整理事業特別会計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c:v>
                </c:pt>
                <c:pt idx="8">
                  <c:v>#N/A</c:v>
                </c:pt>
                <c:pt idx="9">
                  <c:v>0</c:v>
                </c:pt>
              </c:numCache>
            </c:numRef>
          </c:val>
          <c:extLst>
            <c:ext xmlns:c16="http://schemas.microsoft.com/office/drawing/2014/chart" uri="{C3380CC4-5D6E-409C-BE32-E72D297353CC}">
              <c16:uniqueId val="{00000004-E57C-468F-A63F-36CAB1B1693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0.09</c:v>
                </c:pt>
                <c:pt idx="4">
                  <c:v>#N/A</c:v>
                </c:pt>
                <c:pt idx="5">
                  <c:v>0</c:v>
                </c:pt>
                <c:pt idx="6">
                  <c:v>#N/A</c:v>
                </c:pt>
                <c:pt idx="7">
                  <c:v>0.04</c:v>
                </c:pt>
                <c:pt idx="8">
                  <c:v>#N/A</c:v>
                </c:pt>
                <c:pt idx="9">
                  <c:v>0.09</c:v>
                </c:pt>
              </c:numCache>
            </c:numRef>
          </c:val>
          <c:extLst>
            <c:ext xmlns:c16="http://schemas.microsoft.com/office/drawing/2014/chart" uri="{C3380CC4-5D6E-409C-BE32-E72D297353CC}">
              <c16:uniqueId val="{00000005-E57C-468F-A63F-36CAB1B1693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0.13</c:v>
                </c:pt>
              </c:numCache>
            </c:numRef>
          </c:val>
          <c:extLst>
            <c:ext xmlns:c16="http://schemas.microsoft.com/office/drawing/2014/chart" uri="{C3380CC4-5D6E-409C-BE32-E72D297353CC}">
              <c16:uniqueId val="{00000006-E57C-468F-A63F-36CAB1B1693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0.37</c:v>
                </c:pt>
                <c:pt idx="2">
                  <c:v>#N/A</c:v>
                </c:pt>
                <c:pt idx="3">
                  <c:v>0.81</c:v>
                </c:pt>
                <c:pt idx="4">
                  <c:v>#N/A</c:v>
                </c:pt>
                <c:pt idx="5">
                  <c:v>0.06</c:v>
                </c:pt>
                <c:pt idx="6">
                  <c:v>#N/A</c:v>
                </c:pt>
                <c:pt idx="7">
                  <c:v>0.06</c:v>
                </c:pt>
                <c:pt idx="8">
                  <c:v>#N/A</c:v>
                </c:pt>
                <c:pt idx="9">
                  <c:v>0.14000000000000001</c:v>
                </c:pt>
              </c:numCache>
            </c:numRef>
          </c:val>
          <c:extLst>
            <c:ext xmlns:c16="http://schemas.microsoft.com/office/drawing/2014/chart" uri="{C3380CC4-5D6E-409C-BE32-E72D297353CC}">
              <c16:uniqueId val="{00000007-E57C-468F-A63F-36CAB1B1693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0.34</c:v>
                </c:pt>
                <c:pt idx="2">
                  <c:v>#N/A</c:v>
                </c:pt>
                <c:pt idx="3">
                  <c:v>0.57999999999999996</c:v>
                </c:pt>
                <c:pt idx="4">
                  <c:v>#N/A</c:v>
                </c:pt>
                <c:pt idx="5">
                  <c:v>0.62</c:v>
                </c:pt>
                <c:pt idx="6">
                  <c:v>#N/A</c:v>
                </c:pt>
                <c:pt idx="7">
                  <c:v>0.37</c:v>
                </c:pt>
                <c:pt idx="8">
                  <c:v>#N/A</c:v>
                </c:pt>
                <c:pt idx="9">
                  <c:v>0.51</c:v>
                </c:pt>
              </c:numCache>
            </c:numRef>
          </c:val>
          <c:extLst>
            <c:ext xmlns:c16="http://schemas.microsoft.com/office/drawing/2014/chart" uri="{C3380CC4-5D6E-409C-BE32-E72D297353CC}">
              <c16:uniqueId val="{00000008-E57C-468F-A63F-36CAB1B1693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4.5999999999999996</c:v>
                </c:pt>
                <c:pt idx="2">
                  <c:v>#N/A</c:v>
                </c:pt>
                <c:pt idx="3">
                  <c:v>5.85</c:v>
                </c:pt>
                <c:pt idx="4">
                  <c:v>#N/A</c:v>
                </c:pt>
                <c:pt idx="5">
                  <c:v>5.08</c:v>
                </c:pt>
                <c:pt idx="6">
                  <c:v>#N/A</c:v>
                </c:pt>
                <c:pt idx="7">
                  <c:v>5.24</c:v>
                </c:pt>
                <c:pt idx="8">
                  <c:v>#N/A</c:v>
                </c:pt>
                <c:pt idx="9">
                  <c:v>6.79</c:v>
                </c:pt>
              </c:numCache>
            </c:numRef>
          </c:val>
          <c:extLst>
            <c:ext xmlns:c16="http://schemas.microsoft.com/office/drawing/2014/chart" uri="{C3380CC4-5D6E-409C-BE32-E72D297353CC}">
              <c16:uniqueId val="{00000009-E57C-468F-A63F-36CAB1B169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2328</c:v>
                </c:pt>
                <c:pt idx="5">
                  <c:v>2375</c:v>
                </c:pt>
                <c:pt idx="8">
                  <c:v>2382</c:v>
                </c:pt>
                <c:pt idx="11">
                  <c:v>2368</c:v>
                </c:pt>
                <c:pt idx="14">
                  <c:v>2448</c:v>
                </c:pt>
              </c:numCache>
            </c:numRef>
          </c:val>
          <c:extLst>
            <c:ext xmlns:c16="http://schemas.microsoft.com/office/drawing/2014/chart" uri="{C3380CC4-5D6E-409C-BE32-E72D297353CC}">
              <c16:uniqueId val="{00000000-6911-48A6-AC77-EFD5A7B544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11-48A6-AC77-EFD5A7B544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299</c:v>
                </c:pt>
                <c:pt idx="3">
                  <c:v>661</c:v>
                </c:pt>
                <c:pt idx="6">
                  <c:v>159</c:v>
                </c:pt>
                <c:pt idx="9">
                  <c:v>3</c:v>
                </c:pt>
                <c:pt idx="12">
                  <c:v>333</c:v>
                </c:pt>
              </c:numCache>
            </c:numRef>
          </c:val>
          <c:extLst>
            <c:ext xmlns:c16="http://schemas.microsoft.com/office/drawing/2014/chart" uri="{C3380CC4-5D6E-409C-BE32-E72D297353CC}">
              <c16:uniqueId val="{00000002-6911-48A6-AC77-EFD5A7B544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0</c:v>
                </c:pt>
                <c:pt idx="6">
                  <c:v>19</c:v>
                </c:pt>
                <c:pt idx="9">
                  <c:v>45</c:v>
                </c:pt>
                <c:pt idx="12">
                  <c:v>97</c:v>
                </c:pt>
              </c:numCache>
            </c:numRef>
          </c:val>
          <c:extLst>
            <c:ext xmlns:c16="http://schemas.microsoft.com/office/drawing/2014/chart" uri="{C3380CC4-5D6E-409C-BE32-E72D297353CC}">
              <c16:uniqueId val="{00000003-6911-48A6-AC77-EFD5A7B544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1170</c:v>
                </c:pt>
                <c:pt idx="3">
                  <c:v>1203</c:v>
                </c:pt>
                <c:pt idx="6">
                  <c:v>1202</c:v>
                </c:pt>
                <c:pt idx="9">
                  <c:v>1166</c:v>
                </c:pt>
                <c:pt idx="12">
                  <c:v>681</c:v>
                </c:pt>
              </c:numCache>
            </c:numRef>
          </c:val>
          <c:extLst>
            <c:ext xmlns:c16="http://schemas.microsoft.com/office/drawing/2014/chart" uri="{C3380CC4-5D6E-409C-BE32-E72D297353CC}">
              <c16:uniqueId val="{00000004-6911-48A6-AC77-EFD5A7B544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11-48A6-AC77-EFD5A7B544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11-48A6-AC77-EFD5A7B544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1865</c:v>
                </c:pt>
                <c:pt idx="3">
                  <c:v>1895</c:v>
                </c:pt>
                <c:pt idx="6">
                  <c:v>1957</c:v>
                </c:pt>
                <c:pt idx="9">
                  <c:v>2009</c:v>
                </c:pt>
                <c:pt idx="12">
                  <c:v>2018</c:v>
                </c:pt>
              </c:numCache>
            </c:numRef>
          </c:val>
          <c:extLst>
            <c:ext xmlns:c16="http://schemas.microsoft.com/office/drawing/2014/chart" uri="{C3380CC4-5D6E-409C-BE32-E72D297353CC}">
              <c16:uniqueId val="{00000007-6911-48A6-AC77-EFD5A7B544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1018</c:v>
                </c:pt>
                <c:pt idx="2">
                  <c:v>#N/A</c:v>
                </c:pt>
                <c:pt idx="3">
                  <c:v>#N/A</c:v>
                </c:pt>
                <c:pt idx="4">
                  <c:v>1384</c:v>
                </c:pt>
                <c:pt idx="5">
                  <c:v>#N/A</c:v>
                </c:pt>
                <c:pt idx="6">
                  <c:v>#N/A</c:v>
                </c:pt>
                <c:pt idx="7">
                  <c:v>955</c:v>
                </c:pt>
                <c:pt idx="8">
                  <c:v>#N/A</c:v>
                </c:pt>
                <c:pt idx="9">
                  <c:v>#N/A</c:v>
                </c:pt>
                <c:pt idx="10">
                  <c:v>855</c:v>
                </c:pt>
                <c:pt idx="11">
                  <c:v>#N/A</c:v>
                </c:pt>
                <c:pt idx="12">
                  <c:v>#N/A</c:v>
                </c:pt>
                <c:pt idx="13">
                  <c:v>681</c:v>
                </c:pt>
                <c:pt idx="14">
                  <c:v>#N/A</c:v>
                </c:pt>
              </c:numCache>
            </c:numRef>
          </c:val>
          <c:smooth val="0"/>
          <c:extLst>
            <c:ext xmlns:c16="http://schemas.microsoft.com/office/drawing/2014/chart" uri="{C3380CC4-5D6E-409C-BE32-E72D297353CC}">
              <c16:uniqueId val="{00000008-6911-48A6-AC77-EFD5A7B544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21919</c:v>
                </c:pt>
                <c:pt idx="5">
                  <c:v>21944</c:v>
                </c:pt>
                <c:pt idx="8">
                  <c:v>21725</c:v>
                </c:pt>
                <c:pt idx="11">
                  <c:v>21217</c:v>
                </c:pt>
                <c:pt idx="14">
                  <c:v>20671</c:v>
                </c:pt>
              </c:numCache>
            </c:numRef>
          </c:val>
          <c:extLst>
            <c:ext xmlns:c16="http://schemas.microsoft.com/office/drawing/2014/chart" uri="{C3380CC4-5D6E-409C-BE32-E72D297353CC}">
              <c16:uniqueId val="{00000000-D27D-4659-9E04-E0672E18B4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2690</c:v>
                </c:pt>
                <c:pt idx="5">
                  <c:v>2606</c:v>
                </c:pt>
                <c:pt idx="8">
                  <c:v>2423</c:v>
                </c:pt>
                <c:pt idx="11">
                  <c:v>2305</c:v>
                </c:pt>
                <c:pt idx="14">
                  <c:v>2443</c:v>
                </c:pt>
              </c:numCache>
            </c:numRef>
          </c:val>
          <c:extLst>
            <c:ext xmlns:c16="http://schemas.microsoft.com/office/drawing/2014/chart" uri="{C3380CC4-5D6E-409C-BE32-E72D297353CC}">
              <c16:uniqueId val="{00000001-D27D-4659-9E04-E0672E18B4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2802</c:v>
                </c:pt>
                <c:pt idx="5">
                  <c:v>2551</c:v>
                </c:pt>
                <c:pt idx="8">
                  <c:v>2629</c:v>
                </c:pt>
                <c:pt idx="11">
                  <c:v>3280</c:v>
                </c:pt>
                <c:pt idx="14">
                  <c:v>3571</c:v>
                </c:pt>
              </c:numCache>
            </c:numRef>
          </c:val>
          <c:extLst>
            <c:ext xmlns:c16="http://schemas.microsoft.com/office/drawing/2014/chart" uri="{C3380CC4-5D6E-409C-BE32-E72D297353CC}">
              <c16:uniqueId val="{00000002-D27D-4659-9E04-E0672E18B4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7D-4659-9E04-E0672E18B4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7D-4659-9E04-E0672E18B4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7D-4659-9E04-E0672E18B4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5395</c:v>
                </c:pt>
                <c:pt idx="3">
                  <c:v>5432</c:v>
                </c:pt>
                <c:pt idx="6">
                  <c:v>5148</c:v>
                </c:pt>
                <c:pt idx="9">
                  <c:v>5025</c:v>
                </c:pt>
                <c:pt idx="12">
                  <c:v>4949</c:v>
                </c:pt>
              </c:numCache>
            </c:numRef>
          </c:val>
          <c:extLst>
            <c:ext xmlns:c16="http://schemas.microsoft.com/office/drawing/2014/chart" uri="{C3380CC4-5D6E-409C-BE32-E72D297353CC}">
              <c16:uniqueId val="{00000006-D27D-4659-9E04-E0672E18B4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765</c:v>
                </c:pt>
                <c:pt idx="3">
                  <c:v>1869</c:v>
                </c:pt>
                <c:pt idx="6">
                  <c:v>3479</c:v>
                </c:pt>
                <c:pt idx="9">
                  <c:v>3484</c:v>
                </c:pt>
                <c:pt idx="12">
                  <c:v>3460</c:v>
                </c:pt>
              </c:numCache>
            </c:numRef>
          </c:val>
          <c:extLst>
            <c:ext xmlns:c16="http://schemas.microsoft.com/office/drawing/2014/chart" uri="{C3380CC4-5D6E-409C-BE32-E72D297353CC}">
              <c16:uniqueId val="{00000007-D27D-4659-9E04-E0672E18B4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10102</c:v>
                </c:pt>
                <c:pt idx="3">
                  <c:v>9523</c:v>
                </c:pt>
                <c:pt idx="6">
                  <c:v>8745</c:v>
                </c:pt>
                <c:pt idx="9">
                  <c:v>8062</c:v>
                </c:pt>
                <c:pt idx="12">
                  <c:v>6177</c:v>
                </c:pt>
              </c:numCache>
            </c:numRef>
          </c:val>
          <c:extLst>
            <c:ext xmlns:c16="http://schemas.microsoft.com/office/drawing/2014/chart" uri="{C3380CC4-5D6E-409C-BE32-E72D297353CC}">
              <c16:uniqueId val="{00000008-D27D-4659-9E04-E0672E18B4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1248</c:v>
                </c:pt>
                <c:pt idx="3">
                  <c:v>1017</c:v>
                </c:pt>
                <c:pt idx="6">
                  <c:v>591</c:v>
                </c:pt>
                <c:pt idx="9">
                  <c:v>420</c:v>
                </c:pt>
                <c:pt idx="12">
                  <c:v>452</c:v>
                </c:pt>
              </c:numCache>
            </c:numRef>
          </c:val>
          <c:extLst>
            <c:ext xmlns:c16="http://schemas.microsoft.com/office/drawing/2014/chart" uri="{C3380CC4-5D6E-409C-BE32-E72D297353CC}">
              <c16:uniqueId val="{00000009-D27D-4659-9E04-E0672E18B4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16310</c:v>
                </c:pt>
                <c:pt idx="3">
                  <c:v>16687</c:v>
                </c:pt>
                <c:pt idx="6">
                  <c:v>16694</c:v>
                </c:pt>
                <c:pt idx="9">
                  <c:v>16801</c:v>
                </c:pt>
                <c:pt idx="12">
                  <c:v>15881</c:v>
                </c:pt>
              </c:numCache>
            </c:numRef>
          </c:val>
          <c:extLst>
            <c:ext xmlns:c16="http://schemas.microsoft.com/office/drawing/2014/chart" uri="{C3380CC4-5D6E-409C-BE32-E72D297353CC}">
              <c16:uniqueId val="{0000000A-D27D-4659-9E04-E0672E18B4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6408</c:v>
                </c:pt>
                <c:pt idx="2">
                  <c:v>#N/A</c:v>
                </c:pt>
                <c:pt idx="3">
                  <c:v>#N/A</c:v>
                </c:pt>
                <c:pt idx="4">
                  <c:v>7426</c:v>
                </c:pt>
                <c:pt idx="5">
                  <c:v>#N/A</c:v>
                </c:pt>
                <c:pt idx="6">
                  <c:v>#N/A</c:v>
                </c:pt>
                <c:pt idx="7">
                  <c:v>7880</c:v>
                </c:pt>
                <c:pt idx="8">
                  <c:v>#N/A</c:v>
                </c:pt>
                <c:pt idx="9">
                  <c:v>#N/A</c:v>
                </c:pt>
                <c:pt idx="10">
                  <c:v>6989</c:v>
                </c:pt>
                <c:pt idx="11">
                  <c:v>#N/A</c:v>
                </c:pt>
                <c:pt idx="12">
                  <c:v>#N/A</c:v>
                </c:pt>
                <c:pt idx="13">
                  <c:v>4233</c:v>
                </c:pt>
                <c:pt idx="14">
                  <c:v>#N/A</c:v>
                </c:pt>
              </c:numCache>
            </c:numRef>
          </c:val>
          <c:smooth val="0"/>
          <c:extLst>
            <c:ext xmlns:c16="http://schemas.microsoft.com/office/drawing/2014/chart" uri="{C3380CC4-5D6E-409C-BE32-E72D297353CC}">
              <c16:uniqueId val="{0000000B-D27D-4659-9E04-E0672E18B4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1587</c:v>
                </c:pt>
                <c:pt idx="1">
                  <c:v>2055</c:v>
                </c:pt>
                <c:pt idx="2">
                  <c:v>2227</c:v>
                </c:pt>
              </c:numCache>
            </c:numRef>
          </c:val>
          <c:extLst>
            <c:ext xmlns:c16="http://schemas.microsoft.com/office/drawing/2014/chart" uri="{C3380CC4-5D6E-409C-BE32-E72D297353CC}">
              <c16:uniqueId val="{00000000-3402-4517-97BF-F30AA92DF0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402-4517-97BF-F30AA92DF0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658</c:v>
                </c:pt>
                <c:pt idx="1">
                  <c:v>767</c:v>
                </c:pt>
                <c:pt idx="2">
                  <c:v>910</c:v>
                </c:pt>
              </c:numCache>
            </c:numRef>
          </c:val>
          <c:extLst>
            <c:ext xmlns:c16="http://schemas.microsoft.com/office/drawing/2014/chart" uri="{C3380CC4-5D6E-409C-BE32-E72D297353CC}">
              <c16:uniqueId val="{00000002-3402-4517-97BF-F30AA92DF0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における</a:t>
          </a:r>
          <a:r>
            <a:rPr kumimoji="1" lang="ja-JP" altLang="ja-JP" sz="1100">
              <a:solidFill>
                <a:schemeClr val="dk1"/>
              </a:solidFill>
              <a:effectLst/>
              <a:latin typeface="+mn-lt"/>
              <a:ea typeface="+mn-ea"/>
              <a:cs typeface="+mn-cs"/>
            </a:rPr>
            <a:t>実質公債費比率（分子）</a:t>
          </a:r>
          <a:r>
            <a:rPr kumimoji="1" lang="ja-JP" altLang="en-US" sz="1100">
              <a:latin typeface="+mn-ea"/>
              <a:ea typeface="+mn-ea"/>
            </a:rPr>
            <a:t>は、インターチェンジ残地保留分購入による公債費に準ずる債務負担行為に係るものが増となったほか、高座施設組合の元利償還金の増に伴う一部事務組合等の起こした地方債に充てたと認められる補助金又は負担金が増となった一方、公営企業に要する経費の財源とする地方債の償還の財源に充てたと認められる繰入金が減となったことにより全体では減となった。</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今後も引き続き、元利償還金等の推移を的確に推計し、適正な起債水準の維持に努める。</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令和２年度における</a:t>
          </a:r>
          <a:r>
            <a:rPr kumimoji="1" lang="ja-JP" altLang="ja-JP" sz="1100">
              <a:solidFill>
                <a:schemeClr val="dk1"/>
              </a:solidFill>
              <a:effectLst/>
              <a:latin typeface="+mn-lt"/>
              <a:ea typeface="+mn-ea"/>
              <a:cs typeface="+mn-cs"/>
            </a:rPr>
            <a:t>将来負担比率（分子）は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等の起債残高の減少に伴う公営企業債等繰入見込額の減や消防本部庁舎建設事業の完了や、臨時財政対策債の発行額が償還額よりも低かったことによる地方債の現在高の減、高座清掃施設組合、大和斎場の起債残高の減少に伴う組合負担等見込額の減などがあったため、全体で減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将来負担比率は依然として類似団体平均を上回っているため、今後も引き続き中・長期的な展望に基づいた計画的な事業展開を図り、起債に大きく依存しない健全な財政運営に努める。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神奈川県綾瀬市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千万円の元金積立を行ったことから、基金残高は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千万円の増となった。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綾瀬市公共施設等総合管理基金：令和２年度より、今後の公共施設等の計画的な保全及び更新に備えるために新設され、</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百万円を積み立てた。</a:t>
          </a:r>
          <a:endParaRPr lang="ja-JP" altLang="ja-JP">
            <a:effectLst/>
          </a:endParaRPr>
        </a:p>
        <a:p>
          <a:r>
            <a:rPr kumimoji="1" lang="ja-JP" altLang="ja-JP" sz="1100">
              <a:solidFill>
                <a:schemeClr val="dk1"/>
              </a:solidFill>
              <a:effectLst/>
              <a:latin typeface="+mn-lt"/>
              <a:ea typeface="+mn-ea"/>
              <a:cs typeface="+mn-cs"/>
            </a:rPr>
            <a:t>・綾瀬市職員退職手当基金：退職手当基金については今後の退職者の推計から毎年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億円を基準として、当該年度に支給する退職手当が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億円を超える場合は取崩し、当該年度に支給する額が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億円に満たない場合は積立金に回している。令和２年度においては退職手当の支給額が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億円に満たなかったことから</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千万円を積み立てた。</a:t>
          </a:r>
          <a:endParaRPr lang="ja-JP" altLang="ja-JP">
            <a:effectLst/>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％程度を目安に維持していく。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綾瀬市公共施設等総合管理基金：今後、公共施設の再編に伴う建て替えを予定しているため、適切な時期に積立及び取り崩しを行い、</a:t>
          </a:r>
          <a:r>
            <a:rPr kumimoji="1" lang="ja-JP" altLang="ja-JP" sz="1100">
              <a:solidFill>
                <a:schemeClr val="dk1"/>
              </a:solidFill>
              <a:effectLst/>
              <a:latin typeface="+mn-lt"/>
              <a:ea typeface="+mn-ea"/>
              <a:cs typeface="+mn-cs"/>
            </a:rPr>
            <a:t>予算への影響を軽減する。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・綾瀬市職員退職手当基金：今後も職員の退職者数の推計から基準を定め、退職者数の変動による予算への影響を軽減する。</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（基金の使途）</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・綾瀬市職員退職手当基金：職員退職手当の費用</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・綾瀬市公共用地取得基金：普通財産である土地の処分収益を公共事業に必要な土地の取得経費</a:t>
          </a:r>
          <a:endParaRPr lang="ja-JP" altLang="ja-JP" sz="1100">
            <a:effectLst/>
            <a:latin typeface="+mn-ea"/>
            <a:ea typeface="+mn-ea"/>
          </a:endParaRPr>
        </a:p>
        <a:p>
          <a:r>
            <a:rPr kumimoji="1" lang="ja-JP" altLang="ja-JP" sz="1100">
              <a:solidFill>
                <a:schemeClr val="dk1"/>
              </a:solidFill>
              <a:effectLst/>
              <a:latin typeface="+mn-ea"/>
              <a:ea typeface="+mn-ea"/>
              <a:cs typeface="+mn-cs"/>
            </a:rPr>
            <a:t>・綾瀬市社会福祉基金：社会福祉の増進を図る事業の資金</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・綾瀬市特定防衛施設周辺整備調整交付金基金：特定防衛施設周辺整備調整交付金を財源として公共用の施設の整備又はその他の生活環境の改善若しくは開発の円滑な実施に寄与する事業</a:t>
          </a:r>
          <a:endParaRPr lang="ja-JP" altLang="ja-JP" sz="1100">
            <a:effectLst/>
            <a:latin typeface="+mn-ea"/>
            <a:ea typeface="+mn-ea"/>
          </a:endParaRPr>
        </a:p>
        <a:p>
          <a:r>
            <a:rPr kumimoji="1" lang="ja-JP" altLang="ja-JP" sz="1100">
              <a:solidFill>
                <a:schemeClr val="dk1"/>
              </a:solidFill>
              <a:effectLst/>
              <a:latin typeface="+mn-ea"/>
              <a:ea typeface="+mn-ea"/>
              <a:cs typeface="+mn-cs"/>
            </a:rPr>
            <a:t>・綾瀬市みどりのまちづくり基金：綾瀬市と市民が一体となって推進するみどり豊かなまちづくりに係る事業及び緑地を保全する経費</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a:t>
          </a:r>
          <a:r>
            <a:rPr lang="ja-JP" altLang="en-US">
              <a:effectLst/>
            </a:rPr>
            <a:t>綾瀬市公共施設等総合管理基金：公共施設等の計画的な保全及び更新に要する資金</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綾瀬市公共施設等総合管理基金：</a:t>
          </a:r>
          <a:r>
            <a:rPr lang="ja-JP" altLang="en-US" sz="1100">
              <a:solidFill>
                <a:schemeClr val="dk1"/>
              </a:solidFill>
              <a:effectLst/>
              <a:latin typeface="+mn-lt"/>
              <a:ea typeface="+mn-ea"/>
              <a:cs typeface="+mn-cs"/>
            </a:rPr>
            <a:t>令和２年度より、今後の</a:t>
          </a:r>
          <a:r>
            <a:rPr lang="ja-JP" altLang="ja-JP" sz="1100">
              <a:solidFill>
                <a:schemeClr val="dk1"/>
              </a:solidFill>
              <a:effectLst/>
              <a:latin typeface="+mn-lt"/>
              <a:ea typeface="+mn-ea"/>
              <a:cs typeface="+mn-cs"/>
            </a:rPr>
            <a:t>公共施設等の計画的な保全及び更新に</a:t>
          </a:r>
          <a:r>
            <a:rPr lang="ja-JP" altLang="en-US" sz="1100">
              <a:solidFill>
                <a:schemeClr val="dk1"/>
              </a:solidFill>
              <a:effectLst/>
              <a:latin typeface="+mn-lt"/>
              <a:ea typeface="+mn-ea"/>
              <a:cs typeface="+mn-cs"/>
            </a:rPr>
            <a:t>備えるために新設され、</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百万円を積み立てた。</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・綾瀬市職員退職手当基金：退職手当基金については今後の退職者の推計から毎年</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億円を基準として、当該年度に支給する退職手当が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億円を超える場合は取崩し、当該年度に支給する額が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億円に満たない場合は積立金に回している。令和</a:t>
          </a:r>
          <a:r>
            <a:rPr kumimoji="1" lang="ja-JP" altLang="en-US" sz="1100">
              <a:solidFill>
                <a:schemeClr val="dk1"/>
              </a:solidFill>
              <a:effectLst/>
              <a:latin typeface="+mn-ea"/>
              <a:ea typeface="+mn-ea"/>
              <a:cs typeface="+mn-cs"/>
            </a:rPr>
            <a:t>２</a:t>
          </a:r>
          <a:r>
            <a:rPr kumimoji="1" lang="ja-JP" altLang="ja-JP" sz="1100">
              <a:solidFill>
                <a:schemeClr val="dk1"/>
              </a:solidFill>
              <a:effectLst/>
              <a:latin typeface="+mn-ea"/>
              <a:ea typeface="+mn-ea"/>
              <a:cs typeface="+mn-cs"/>
            </a:rPr>
            <a:t>年度においては退職手当の支給額が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億円に満たなかったことから</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千</a:t>
          </a:r>
          <a:r>
            <a:rPr kumimoji="1" lang="ja-JP" altLang="ja-JP" sz="1100">
              <a:solidFill>
                <a:schemeClr val="dk1"/>
              </a:solidFill>
              <a:effectLst/>
              <a:latin typeface="+mn-ea"/>
              <a:ea typeface="+mn-ea"/>
              <a:cs typeface="+mn-cs"/>
            </a:rPr>
            <a:t>万円を積み立てた。</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a:t>
          </a:r>
          <a:r>
            <a:rPr lang="ja-JP" altLang="ja-JP" sz="1100">
              <a:solidFill>
                <a:schemeClr val="dk1"/>
              </a:solidFill>
              <a:effectLst/>
              <a:latin typeface="+mn-lt"/>
              <a:ea typeface="+mn-ea"/>
              <a:cs typeface="+mn-cs"/>
            </a:rPr>
            <a:t>綾瀬市公共施設等総合管理基金：</a:t>
          </a:r>
          <a:r>
            <a:rPr lang="ja-JP" altLang="en-US" sz="1100">
              <a:solidFill>
                <a:schemeClr val="dk1"/>
              </a:solidFill>
              <a:effectLst/>
              <a:latin typeface="+mn-lt"/>
              <a:ea typeface="+mn-ea"/>
              <a:cs typeface="+mn-cs"/>
            </a:rPr>
            <a:t>今後、公共施設の再編に伴う建て替えを予定しているため、適切な時期に積立及び取り崩しを行い、</a:t>
          </a:r>
          <a:r>
            <a:rPr kumimoji="1" lang="ja-JP" altLang="ja-JP" sz="1100">
              <a:solidFill>
                <a:schemeClr val="dk1"/>
              </a:solidFill>
              <a:effectLst/>
              <a:latin typeface="+mn-lt"/>
              <a:ea typeface="+mn-ea"/>
              <a:cs typeface="+mn-cs"/>
            </a:rPr>
            <a:t>予算への影響を軽減する。</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・綾瀬市職員退職手当基金：今後も職員の退職者数の推計から基準を定め、退職者数の変動による予算への影響を軽減する。</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7</a:t>
          </a:r>
          <a:r>
            <a:rPr kumimoji="1" lang="ja-JP" altLang="ja-JP" sz="1100">
              <a:solidFill>
                <a:schemeClr val="dk1"/>
              </a:solidFill>
              <a:effectLst/>
              <a:latin typeface="+mn-ea"/>
              <a:ea typeface="+mn-ea"/>
              <a:cs typeface="+mn-cs"/>
            </a:rPr>
            <a:t>千万円の元金積立を行ったことから、基金残高は</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7</a:t>
          </a:r>
          <a:r>
            <a:rPr kumimoji="1" lang="ja-JP" altLang="ja-JP" sz="1100">
              <a:solidFill>
                <a:schemeClr val="dk1"/>
              </a:solidFill>
              <a:effectLst/>
              <a:latin typeface="+mn-ea"/>
              <a:ea typeface="+mn-ea"/>
              <a:cs typeface="+mn-cs"/>
            </a:rPr>
            <a:t>千万円の増となった。</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・財政調整基金の残高は、標準財政規模の</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程度</a:t>
          </a:r>
          <a:r>
            <a:rPr kumimoji="1" lang="ja-JP" altLang="ja-JP" sz="1100">
              <a:solidFill>
                <a:schemeClr val="dk1"/>
              </a:solidFill>
              <a:effectLst/>
              <a:latin typeface="+mn-ea"/>
              <a:ea typeface="+mn-ea"/>
              <a:cs typeface="+mn-cs"/>
            </a:rPr>
            <a:t>を目安に維持していく。</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なし</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なし</a:t>
          </a:r>
          <a:endParaRPr kumimoji="1" lang="en-US" altLang="ja-JP" sz="11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84,886
80,728
22.14
38,741,486
37,050,872
1,129,343
16,618,470
15,880,586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分子である基準財政収入額は地方消費税交付金等により増となった一方、分母である基準財政需要額も社会福祉費等により増となったため、結果として</a:t>
          </a:r>
          <a:r>
            <a:rPr kumimoji="1" lang="ja-JP" altLang="ja-JP" sz="1100">
              <a:solidFill>
                <a:schemeClr val="dk1"/>
              </a:solidFill>
              <a:effectLst/>
              <a:latin typeface="+mn-lt"/>
              <a:ea typeface="+mn-ea"/>
              <a:cs typeface="+mn-cs"/>
            </a:rPr>
            <a:t>財政力指数</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横ばいとなっている。類似団体の中でも上位であるが、今後も引き続き事務事業の見直しによる歳出削減や収納率向上対策等により財政基盤の強化に努める。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100189</xdr:rowOff>
    </xdr:to>
    <xdr:cxnSp macro="">
      <xdr:nvCxnSpPr>
        <xdr:cNvPr id="75" name="直線コネクタ 74"/>
        <xdr:cNvCxnSpPr/>
      </xdr:nvCxnSpPr>
      <xdr:spPr>
        <a:xfrm flipV="1">
          <a:off x="2336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100189</xdr:rowOff>
    </xdr:to>
    <xdr:cxnSp macro="">
      <xdr:nvCxnSpPr>
        <xdr:cNvPr id="78" name="直線コネクタ 77"/>
        <xdr:cNvCxnSpPr/>
      </xdr:nvCxnSpPr>
      <xdr:spPr>
        <a:xfrm>
          <a:off x="1447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分母である経常一般財源等歳入合計は</a:t>
          </a:r>
          <a:r>
            <a:rPr kumimoji="1" lang="ja-JP" altLang="en-US" sz="1100">
              <a:solidFill>
                <a:schemeClr val="dk1"/>
              </a:solidFill>
              <a:effectLst/>
              <a:latin typeface="+mn-lt"/>
              <a:ea typeface="+mn-ea"/>
              <a:cs typeface="+mn-cs"/>
            </a:rPr>
            <a:t>地方消費税交付金等の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の一方、臨時財政対策債の借入額の減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年度に比</a:t>
          </a:r>
          <a:r>
            <a:rPr kumimoji="1" lang="ja-JP" altLang="en-US" sz="1100">
              <a:solidFill>
                <a:schemeClr val="dk1"/>
              </a:solidFill>
              <a:effectLst/>
              <a:latin typeface="+mn-lt"/>
              <a:ea typeface="+mn-ea"/>
              <a:cs typeface="+mn-cs"/>
            </a:rPr>
            <a:t>べ</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となった。さらに分子である経常経費充当一般財源等は</a:t>
          </a:r>
          <a:r>
            <a:rPr kumimoji="1" lang="ja-JP" altLang="en-US" sz="1100">
              <a:solidFill>
                <a:schemeClr val="dk1"/>
              </a:solidFill>
              <a:effectLst/>
              <a:latin typeface="+mn-lt"/>
              <a:ea typeface="+mn-ea"/>
              <a:cs typeface="+mn-cs"/>
            </a:rPr>
            <a:t>会計年度任用職員の</a:t>
          </a:r>
          <a:r>
            <a:rPr kumimoji="1" lang="ja-JP" altLang="ja-JP" sz="1100">
              <a:solidFill>
                <a:schemeClr val="dk1"/>
              </a:solidFill>
              <a:effectLst/>
              <a:latin typeface="+mn-lt"/>
              <a:ea typeface="+mn-ea"/>
              <a:cs typeface="+mn-cs"/>
            </a:rPr>
            <a:t>増により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億円の増となった。</a:t>
          </a:r>
          <a:endParaRPr lang="ja-JP" altLang="ja-JP" sz="1400">
            <a:effectLst/>
          </a:endParaRPr>
        </a:p>
        <a:p>
          <a:r>
            <a:rPr kumimoji="1" lang="ja-JP" altLang="ja-JP" sz="1100">
              <a:solidFill>
                <a:schemeClr val="dk1"/>
              </a:solidFill>
              <a:effectLst/>
              <a:latin typeface="+mn-lt"/>
              <a:ea typeface="+mn-ea"/>
              <a:cs typeface="+mn-cs"/>
            </a:rPr>
            <a:t>　結果として、経常収支比率が</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依然として類似団体の中でも下位であるため、今後も市税の徴収強化等による収入確保を図るとともに、積極的な財源確保、事務事業の効率化や組織の適正化により、人件費や物件費等経常的歳出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18732</xdr:rowOff>
    </xdr:from>
    <xdr:to>
      <xdr:col>23</xdr:col>
      <xdr:colOff>133350</xdr:colOff>
      <xdr:row>65</xdr:row>
      <xdr:rowOff>157480</xdr:rowOff>
    </xdr:to>
    <xdr:cxnSp macro="">
      <xdr:nvCxnSpPr>
        <xdr:cNvPr id="128" name="直線コネクタ 127"/>
        <xdr:cNvCxnSpPr/>
      </xdr:nvCxnSpPr>
      <xdr:spPr>
        <a:xfrm>
          <a:off x="4114800" y="11162982"/>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18732</xdr:rowOff>
    </xdr:from>
    <xdr:to>
      <xdr:col>19</xdr:col>
      <xdr:colOff>133350</xdr:colOff>
      <xdr:row>65</xdr:row>
      <xdr:rowOff>48895</xdr:rowOff>
    </xdr:to>
    <xdr:cxnSp macro="">
      <xdr:nvCxnSpPr>
        <xdr:cNvPr id="131" name="直線コネクタ 130"/>
        <xdr:cNvCxnSpPr/>
      </xdr:nvCxnSpPr>
      <xdr:spPr>
        <a:xfrm flipV="1">
          <a:off x="3225800" y="1116298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48895</xdr:rowOff>
    </xdr:to>
    <xdr:cxnSp macro="">
      <xdr:nvCxnSpPr>
        <xdr:cNvPr id="134" name="直線コネクタ 133"/>
        <xdr:cNvCxnSpPr/>
      </xdr:nvCxnSpPr>
      <xdr:spPr>
        <a:xfrm>
          <a:off x="2336800" y="111328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145415</xdr:rowOff>
    </xdr:to>
    <xdr:cxnSp macro="">
      <xdr:nvCxnSpPr>
        <xdr:cNvPr id="137" name="直線コネクタ 136"/>
        <xdr:cNvCxnSpPr/>
      </xdr:nvCxnSpPr>
      <xdr:spPr>
        <a:xfrm flipV="1">
          <a:off x="1447800" y="1113282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47" name="楕円 146"/>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48"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139382</xdr:rowOff>
    </xdr:from>
    <xdr:to>
      <xdr:col>19</xdr:col>
      <xdr:colOff>184150</xdr:colOff>
      <xdr:row>65</xdr:row>
      <xdr:rowOff>69532</xdr:rowOff>
    </xdr:to>
    <xdr:sp macro="" textlink="">
      <xdr:nvSpPr>
        <xdr:cNvPr id="149" name="楕円 148"/>
        <xdr:cNvSpPr/>
      </xdr:nvSpPr>
      <xdr:spPr>
        <a:xfrm>
          <a:off x="4064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54309</xdr:rowOff>
    </xdr:from>
    <xdr:ext cx="736600" cy="259045"/>
    <xdr:sp macro="" textlink="">
      <xdr:nvSpPr>
        <xdr:cNvPr id="150" name="テキスト ボックス 149"/>
        <xdr:cNvSpPr txBox="1"/>
      </xdr:nvSpPr>
      <xdr:spPr>
        <a:xfrm>
          <a:off x="3733800" y="1119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169545</xdr:rowOff>
    </xdr:from>
    <xdr:to>
      <xdr:col>15</xdr:col>
      <xdr:colOff>133350</xdr:colOff>
      <xdr:row>65</xdr:row>
      <xdr:rowOff>99695</xdr:rowOff>
    </xdr:to>
    <xdr:sp macro="" textlink="">
      <xdr:nvSpPr>
        <xdr:cNvPr id="151" name="楕円 150"/>
        <xdr:cNvSpPr/>
      </xdr:nvSpPr>
      <xdr:spPr>
        <a:xfrm>
          <a:off x="3175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84472</xdr:rowOff>
    </xdr:from>
    <xdr:ext cx="762000" cy="259045"/>
    <xdr:sp macro="" textlink="">
      <xdr:nvSpPr>
        <xdr:cNvPr id="152" name="テキスト ボックス 151"/>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3" name="楕円 152"/>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4" name="テキスト ボックス 153"/>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94615</xdr:rowOff>
    </xdr:from>
    <xdr:to>
      <xdr:col>7</xdr:col>
      <xdr:colOff>31750</xdr:colOff>
      <xdr:row>66</xdr:row>
      <xdr:rowOff>24765</xdr:rowOff>
    </xdr:to>
    <xdr:sp macro="" textlink="">
      <xdr:nvSpPr>
        <xdr:cNvPr id="155" name="楕円 154"/>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9542</xdr:rowOff>
    </xdr:from>
    <xdr:ext cx="762000" cy="259045"/>
    <xdr:sp macro="" textlink="">
      <xdr:nvSpPr>
        <xdr:cNvPr id="156" name="テキスト ボックス 155"/>
        <xdr:cNvSpPr txBox="1"/>
      </xdr:nvSpPr>
      <xdr:spPr>
        <a:xfrm>
          <a:off x="1066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人件費・物件費等決算額の人口一人当たりの金額は多少の増減はあるものの増加傾向にある。主な理由</a:t>
          </a:r>
          <a:r>
            <a:rPr kumimoji="1" lang="ja-JP" altLang="en-US" sz="1100">
              <a:solidFill>
                <a:schemeClr val="dk1"/>
              </a:solidFill>
              <a:effectLst/>
              <a:latin typeface="+mn-lt"/>
              <a:ea typeface="+mn-ea"/>
              <a:cs typeface="+mn-cs"/>
            </a:rPr>
            <a:t>は、人件費については会計年度任用職員制度に伴う増、物件費については小・中学校の</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化推進事業による増となっている。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引き続き</a:t>
          </a:r>
          <a:r>
            <a:rPr kumimoji="1" lang="ja-JP" altLang="ja-JP" sz="1100">
              <a:solidFill>
                <a:schemeClr val="dk1"/>
              </a:solidFill>
              <a:effectLst/>
              <a:latin typeface="+mn-lt"/>
              <a:ea typeface="+mn-ea"/>
              <a:cs typeface="+mn-cs"/>
            </a:rPr>
            <a:t>類似団体平均より低い水準を維持しつつ、今後も事務の外部委託化など事務改善を行いコスト低減に努める。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162398</xdr:rowOff>
    </xdr:from>
    <xdr:to>
      <xdr:col>23</xdr:col>
      <xdr:colOff>133350</xdr:colOff>
      <xdr:row>81</xdr:row>
      <xdr:rowOff>68204</xdr:rowOff>
    </xdr:to>
    <xdr:cxnSp macro="">
      <xdr:nvCxnSpPr>
        <xdr:cNvPr id="191" name="直線コネクタ 190"/>
        <xdr:cNvCxnSpPr/>
      </xdr:nvCxnSpPr>
      <xdr:spPr>
        <a:xfrm>
          <a:off x="4114800" y="13878398"/>
          <a:ext cx="838200" cy="7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133224</xdr:rowOff>
    </xdr:from>
    <xdr:to>
      <xdr:col>19</xdr:col>
      <xdr:colOff>133350</xdr:colOff>
      <xdr:row>80</xdr:row>
      <xdr:rowOff>162398</xdr:rowOff>
    </xdr:to>
    <xdr:cxnSp macro="">
      <xdr:nvCxnSpPr>
        <xdr:cNvPr id="194" name="直線コネクタ 193"/>
        <xdr:cNvCxnSpPr/>
      </xdr:nvCxnSpPr>
      <xdr:spPr>
        <a:xfrm>
          <a:off x="3225800" y="13849224"/>
          <a:ext cx="8890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133224</xdr:rowOff>
    </xdr:from>
    <xdr:to>
      <xdr:col>15</xdr:col>
      <xdr:colOff>82550</xdr:colOff>
      <xdr:row>80</xdr:row>
      <xdr:rowOff>156051</xdr:rowOff>
    </xdr:to>
    <xdr:cxnSp macro="">
      <xdr:nvCxnSpPr>
        <xdr:cNvPr id="197" name="直線コネクタ 196"/>
        <xdr:cNvCxnSpPr/>
      </xdr:nvCxnSpPr>
      <xdr:spPr>
        <a:xfrm flipV="1">
          <a:off x="2336800" y="13849224"/>
          <a:ext cx="889000" cy="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106456</xdr:rowOff>
    </xdr:from>
    <xdr:to>
      <xdr:col>11</xdr:col>
      <xdr:colOff>31750</xdr:colOff>
      <xdr:row>80</xdr:row>
      <xdr:rowOff>156051</xdr:rowOff>
    </xdr:to>
    <xdr:cxnSp macro="">
      <xdr:nvCxnSpPr>
        <xdr:cNvPr id="200" name="直線コネクタ 199"/>
        <xdr:cNvCxnSpPr/>
      </xdr:nvCxnSpPr>
      <xdr:spPr>
        <a:xfrm>
          <a:off x="1447800" y="13822456"/>
          <a:ext cx="889000" cy="4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17404</xdr:rowOff>
    </xdr:from>
    <xdr:to>
      <xdr:col>23</xdr:col>
      <xdr:colOff>184150</xdr:colOff>
      <xdr:row>81</xdr:row>
      <xdr:rowOff>119004</xdr:rowOff>
    </xdr:to>
    <xdr:sp macro="" textlink="">
      <xdr:nvSpPr>
        <xdr:cNvPr id="210" name="楕円 209"/>
        <xdr:cNvSpPr/>
      </xdr:nvSpPr>
      <xdr:spPr>
        <a:xfrm>
          <a:off x="4902200" y="1390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33931</xdr:rowOff>
    </xdr:from>
    <xdr:ext cx="762000" cy="259045"/>
    <xdr:sp macro="" textlink="">
      <xdr:nvSpPr>
        <xdr:cNvPr id="211" name="人件費・物件費等の状況該当値テキスト"/>
        <xdr:cNvSpPr txBox="1"/>
      </xdr:nvSpPr>
      <xdr:spPr>
        <a:xfrm>
          <a:off x="5041900" y="1374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111598</xdr:rowOff>
    </xdr:from>
    <xdr:to>
      <xdr:col>19</xdr:col>
      <xdr:colOff>184150</xdr:colOff>
      <xdr:row>81</xdr:row>
      <xdr:rowOff>41748</xdr:rowOff>
    </xdr:to>
    <xdr:sp macro="" textlink="">
      <xdr:nvSpPr>
        <xdr:cNvPr id="212" name="楕円 211"/>
        <xdr:cNvSpPr/>
      </xdr:nvSpPr>
      <xdr:spPr>
        <a:xfrm>
          <a:off x="4064000" y="138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51925</xdr:rowOff>
    </xdr:from>
    <xdr:ext cx="736600" cy="259045"/>
    <xdr:sp macro="" textlink="">
      <xdr:nvSpPr>
        <xdr:cNvPr id="213" name="テキスト ボックス 212"/>
        <xdr:cNvSpPr txBox="1"/>
      </xdr:nvSpPr>
      <xdr:spPr>
        <a:xfrm>
          <a:off x="3733800" y="13596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82424</xdr:rowOff>
    </xdr:from>
    <xdr:to>
      <xdr:col>15</xdr:col>
      <xdr:colOff>133350</xdr:colOff>
      <xdr:row>81</xdr:row>
      <xdr:rowOff>12574</xdr:rowOff>
    </xdr:to>
    <xdr:sp macro="" textlink="">
      <xdr:nvSpPr>
        <xdr:cNvPr id="214" name="楕円 213"/>
        <xdr:cNvSpPr/>
      </xdr:nvSpPr>
      <xdr:spPr>
        <a:xfrm>
          <a:off x="3175000" y="137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22751</xdr:rowOff>
    </xdr:from>
    <xdr:ext cx="762000" cy="259045"/>
    <xdr:sp macro="" textlink="">
      <xdr:nvSpPr>
        <xdr:cNvPr id="215" name="テキスト ボックス 214"/>
        <xdr:cNvSpPr txBox="1"/>
      </xdr:nvSpPr>
      <xdr:spPr>
        <a:xfrm>
          <a:off x="2844800" y="135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105251</xdr:rowOff>
    </xdr:from>
    <xdr:to>
      <xdr:col>11</xdr:col>
      <xdr:colOff>82550</xdr:colOff>
      <xdr:row>81</xdr:row>
      <xdr:rowOff>35401</xdr:rowOff>
    </xdr:to>
    <xdr:sp macro="" textlink="">
      <xdr:nvSpPr>
        <xdr:cNvPr id="216" name="楕円 215"/>
        <xdr:cNvSpPr/>
      </xdr:nvSpPr>
      <xdr:spPr>
        <a:xfrm>
          <a:off x="2286000" y="138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45578</xdr:rowOff>
    </xdr:from>
    <xdr:ext cx="762000" cy="259045"/>
    <xdr:sp macro="" textlink="">
      <xdr:nvSpPr>
        <xdr:cNvPr id="217" name="テキスト ボックス 216"/>
        <xdr:cNvSpPr txBox="1"/>
      </xdr:nvSpPr>
      <xdr:spPr>
        <a:xfrm>
          <a:off x="1955800" y="13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55656</xdr:rowOff>
    </xdr:from>
    <xdr:to>
      <xdr:col>7</xdr:col>
      <xdr:colOff>31750</xdr:colOff>
      <xdr:row>80</xdr:row>
      <xdr:rowOff>157256</xdr:rowOff>
    </xdr:to>
    <xdr:sp macro="" textlink="">
      <xdr:nvSpPr>
        <xdr:cNvPr id="218" name="楕円 217"/>
        <xdr:cNvSpPr/>
      </xdr:nvSpPr>
      <xdr:spPr>
        <a:xfrm>
          <a:off x="1397000" y="137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167433</xdr:rowOff>
    </xdr:from>
    <xdr:ext cx="762000" cy="259045"/>
    <xdr:sp macro="" textlink="">
      <xdr:nvSpPr>
        <xdr:cNvPr id="219" name="テキスト ボックス 218"/>
        <xdr:cNvSpPr txBox="1"/>
      </xdr:nvSpPr>
      <xdr:spPr>
        <a:xfrm>
          <a:off x="1066800" y="1354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現状、全国市平均を</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ポイント、類似団体平均を</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ポイント上回っている。平成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年度は、昇給抑制の実施等により</a:t>
          </a:r>
          <a:r>
            <a:rPr kumimoji="1" lang="en-US" altLang="ja-JP" sz="1100" baseline="0">
              <a:solidFill>
                <a:schemeClr val="dk1"/>
              </a:solidFill>
              <a:effectLst/>
              <a:latin typeface="+mn-lt"/>
              <a:ea typeface="+mn-ea"/>
              <a:cs typeface="+mn-cs"/>
            </a:rPr>
            <a:t>0.4</a:t>
          </a:r>
          <a:r>
            <a:rPr kumimoji="1" lang="ja-JP" altLang="ja-JP" sz="1100" baseline="0">
              <a:solidFill>
                <a:schemeClr val="dk1"/>
              </a:solidFill>
              <a:effectLst/>
              <a:latin typeface="+mn-lt"/>
              <a:ea typeface="+mn-ea"/>
              <a:cs typeface="+mn-cs"/>
            </a:rPr>
            <a:t>ポイント減少。平成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年度は、採用者の経験年数階層内の職員分布が高年齢に偏り、平均給料月額が上昇し</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ポイント増加。令和元年度は、各項目での変動はあったものの、合計では増減なし。令和２年度は、退職により経験年数階層内の職員分布が低年齢層に偏ったことでの</a:t>
          </a:r>
          <a:r>
            <a:rPr kumimoji="1" lang="en-US" altLang="ja-JP" sz="1100" baseline="0">
              <a:solidFill>
                <a:schemeClr val="dk1"/>
              </a:solidFill>
              <a:effectLst/>
              <a:latin typeface="+mn-lt"/>
              <a:ea typeface="+mn-ea"/>
              <a:cs typeface="+mn-cs"/>
            </a:rPr>
            <a:t>0.2</a:t>
          </a:r>
          <a:r>
            <a:rPr kumimoji="1" lang="ja-JP" altLang="ja-JP" sz="1100" baseline="0">
              <a:solidFill>
                <a:schemeClr val="dk1"/>
              </a:solidFill>
              <a:effectLst/>
              <a:latin typeface="+mn-lt"/>
              <a:ea typeface="+mn-ea"/>
              <a:cs typeface="+mn-cs"/>
            </a:rPr>
            <a:t>ポイント増、大卒の経験年数階層が入れ替わり、階層内の平均給与月額が減少したため</a:t>
          </a:r>
          <a:r>
            <a:rPr kumimoji="1" lang="en-US" altLang="ja-JP" sz="1100" baseline="0">
              <a:solidFill>
                <a:schemeClr val="dk1"/>
              </a:solidFill>
              <a:effectLst/>
              <a:latin typeface="+mn-lt"/>
              <a:ea typeface="+mn-ea"/>
              <a:cs typeface="+mn-cs"/>
            </a:rPr>
            <a:t>0.3</a:t>
          </a:r>
          <a:r>
            <a:rPr kumimoji="1" lang="ja-JP" altLang="ja-JP" sz="1100" baseline="0">
              <a:solidFill>
                <a:schemeClr val="dk1"/>
              </a:solidFill>
              <a:effectLst/>
              <a:latin typeface="+mn-lt"/>
              <a:ea typeface="+mn-ea"/>
              <a:cs typeface="+mn-cs"/>
            </a:rPr>
            <a:t>ポイント減、合計では</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ポイントの減少。今後も、人事院勧告に従い、ラスパイレス指数</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未満を目標とする。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115005</xdr:rowOff>
    </xdr:to>
    <xdr:cxnSp macro="">
      <xdr:nvCxnSpPr>
        <xdr:cNvPr id="253" name="直線コネクタ 252"/>
        <xdr:cNvCxnSpPr/>
      </xdr:nvCxnSpPr>
      <xdr:spPr>
        <a:xfrm flipV="1">
          <a:off x="16179800" y="1484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115005</xdr:rowOff>
    </xdr:to>
    <xdr:cxnSp macro="">
      <xdr:nvCxnSpPr>
        <xdr:cNvPr id="256" name="直線コネクタ 255"/>
        <xdr:cNvCxnSpPr/>
      </xdr:nvCxnSpPr>
      <xdr:spPr>
        <a:xfrm>
          <a:off x="15290800" y="1485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115005</xdr:rowOff>
    </xdr:to>
    <xdr:cxnSp macro="">
      <xdr:nvCxnSpPr>
        <xdr:cNvPr id="259" name="直線コネクタ 258"/>
        <xdr:cNvCxnSpPr/>
      </xdr:nvCxnSpPr>
      <xdr:spPr>
        <a:xfrm>
          <a:off x="14401800" y="1484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117828</xdr:rowOff>
    </xdr:to>
    <xdr:cxnSp macro="">
      <xdr:nvCxnSpPr>
        <xdr:cNvPr id="262" name="直線コネクタ 261"/>
        <xdr:cNvCxnSpPr/>
      </xdr:nvCxnSpPr>
      <xdr:spPr>
        <a:xfrm flipV="1">
          <a:off x="13512800" y="1484630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2" name="楕円 271"/>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3"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74" name="楕円 273"/>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75" name="テキスト ボックス 274"/>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6" name="楕円 275"/>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7" name="テキスト ボックス 276"/>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8" name="楕円 277"/>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9" name="テキスト ボックス 278"/>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80" name="楕円 279"/>
        <xdr:cNvSpPr/>
      </xdr:nvSpPr>
      <xdr:spPr>
        <a:xfrm>
          <a:off x="13462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81" name="テキスト ボックス 280"/>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再任用職員の活用等により職員数の減少を図るとともに、プレミアム付き商品券対応業務等が終了したことで、人口千人当たりの職員数は前年より減少した。</a:t>
          </a:r>
          <a:endParaRPr lang="ja-JP" altLang="ja-JP" sz="1400">
            <a:effectLst/>
          </a:endParaRPr>
        </a:p>
        <a:p>
          <a:r>
            <a:rPr kumimoji="1" lang="ja-JP" altLang="ja-JP" sz="1100">
              <a:solidFill>
                <a:schemeClr val="dk1"/>
              </a:solidFill>
              <a:effectLst/>
              <a:latin typeface="+mn-lt"/>
              <a:ea typeface="+mn-ea"/>
              <a:cs typeface="+mn-cs"/>
            </a:rPr>
            <a:t>　今後も引き続き、民間委託、会計年度任用職員の活用や再任用職員の知識・経験の活用などにより、行政サービスの水準を低下させることなく、事務事業の効率を進め、業務量に見合った職員配置に努める。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133456</xdr:rowOff>
    </xdr:from>
    <xdr:to>
      <xdr:col>81</xdr:col>
      <xdr:colOff>44450</xdr:colOff>
      <xdr:row>61</xdr:row>
      <xdr:rowOff>141499</xdr:rowOff>
    </xdr:to>
    <xdr:cxnSp macro="">
      <xdr:nvCxnSpPr>
        <xdr:cNvPr id="316" name="直線コネクタ 315"/>
        <xdr:cNvCxnSpPr/>
      </xdr:nvCxnSpPr>
      <xdr:spPr>
        <a:xfrm flipV="1">
          <a:off x="16179800" y="1059190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123402</xdr:rowOff>
    </xdr:from>
    <xdr:to>
      <xdr:col>77</xdr:col>
      <xdr:colOff>44450</xdr:colOff>
      <xdr:row>61</xdr:row>
      <xdr:rowOff>141499</xdr:rowOff>
    </xdr:to>
    <xdr:cxnSp macro="">
      <xdr:nvCxnSpPr>
        <xdr:cNvPr id="319" name="直線コネクタ 318"/>
        <xdr:cNvCxnSpPr/>
      </xdr:nvCxnSpPr>
      <xdr:spPr>
        <a:xfrm>
          <a:off x="15290800" y="1058185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123402</xdr:rowOff>
    </xdr:from>
    <xdr:to>
      <xdr:col>72</xdr:col>
      <xdr:colOff>203200</xdr:colOff>
      <xdr:row>61</xdr:row>
      <xdr:rowOff>123402</xdr:rowOff>
    </xdr:to>
    <xdr:cxnSp macro="">
      <xdr:nvCxnSpPr>
        <xdr:cNvPr id="322" name="直線コネクタ 321"/>
        <xdr:cNvCxnSpPr/>
      </xdr:nvCxnSpPr>
      <xdr:spPr>
        <a:xfrm>
          <a:off x="14401800" y="10581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83185</xdr:rowOff>
    </xdr:from>
    <xdr:to>
      <xdr:col>68</xdr:col>
      <xdr:colOff>152400</xdr:colOff>
      <xdr:row>61</xdr:row>
      <xdr:rowOff>123402</xdr:rowOff>
    </xdr:to>
    <xdr:cxnSp macro="">
      <xdr:nvCxnSpPr>
        <xdr:cNvPr id="325" name="直線コネクタ 324"/>
        <xdr:cNvCxnSpPr/>
      </xdr:nvCxnSpPr>
      <xdr:spPr>
        <a:xfrm>
          <a:off x="13512800" y="1054163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82656</xdr:rowOff>
    </xdr:from>
    <xdr:to>
      <xdr:col>81</xdr:col>
      <xdr:colOff>95250</xdr:colOff>
      <xdr:row>62</xdr:row>
      <xdr:rowOff>12806</xdr:rowOff>
    </xdr:to>
    <xdr:sp macro="" textlink="">
      <xdr:nvSpPr>
        <xdr:cNvPr id="335" name="楕円 334"/>
        <xdr:cNvSpPr/>
      </xdr:nvSpPr>
      <xdr:spPr>
        <a:xfrm>
          <a:off x="169672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99183</xdr:rowOff>
    </xdr:from>
    <xdr:ext cx="762000" cy="259045"/>
    <xdr:sp macro="" textlink="">
      <xdr:nvSpPr>
        <xdr:cNvPr id="336" name="定員管理の状況該当値テキスト"/>
        <xdr:cNvSpPr txBox="1"/>
      </xdr:nvSpPr>
      <xdr:spPr>
        <a:xfrm>
          <a:off x="17106900" y="103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90699</xdr:rowOff>
    </xdr:from>
    <xdr:to>
      <xdr:col>77</xdr:col>
      <xdr:colOff>95250</xdr:colOff>
      <xdr:row>62</xdr:row>
      <xdr:rowOff>20849</xdr:rowOff>
    </xdr:to>
    <xdr:sp macro="" textlink="">
      <xdr:nvSpPr>
        <xdr:cNvPr id="337" name="楕円 336"/>
        <xdr:cNvSpPr/>
      </xdr:nvSpPr>
      <xdr:spPr>
        <a:xfrm>
          <a:off x="16129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31026</xdr:rowOff>
    </xdr:from>
    <xdr:ext cx="736600" cy="259045"/>
    <xdr:sp macro="" textlink="">
      <xdr:nvSpPr>
        <xdr:cNvPr id="338" name="テキスト ボックス 337"/>
        <xdr:cNvSpPr txBox="1"/>
      </xdr:nvSpPr>
      <xdr:spPr>
        <a:xfrm>
          <a:off x="15798800" y="1031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72602</xdr:rowOff>
    </xdr:from>
    <xdr:to>
      <xdr:col>73</xdr:col>
      <xdr:colOff>44450</xdr:colOff>
      <xdr:row>62</xdr:row>
      <xdr:rowOff>2752</xdr:rowOff>
    </xdr:to>
    <xdr:sp macro="" textlink="">
      <xdr:nvSpPr>
        <xdr:cNvPr id="339" name="楕円 338"/>
        <xdr:cNvSpPr/>
      </xdr:nvSpPr>
      <xdr:spPr>
        <a:xfrm>
          <a:off x="15240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12929</xdr:rowOff>
    </xdr:from>
    <xdr:ext cx="762000" cy="259045"/>
    <xdr:sp macro="" textlink="">
      <xdr:nvSpPr>
        <xdr:cNvPr id="340" name="テキスト ボックス 339"/>
        <xdr:cNvSpPr txBox="1"/>
      </xdr:nvSpPr>
      <xdr:spPr>
        <a:xfrm>
          <a:off x="14909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72602</xdr:rowOff>
    </xdr:from>
    <xdr:to>
      <xdr:col>68</xdr:col>
      <xdr:colOff>203200</xdr:colOff>
      <xdr:row>62</xdr:row>
      <xdr:rowOff>2752</xdr:rowOff>
    </xdr:to>
    <xdr:sp macro="" textlink="">
      <xdr:nvSpPr>
        <xdr:cNvPr id="341" name="楕円 340"/>
        <xdr:cNvSpPr/>
      </xdr:nvSpPr>
      <xdr:spPr>
        <a:xfrm>
          <a:off x="14351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12929</xdr:rowOff>
    </xdr:from>
    <xdr:ext cx="762000" cy="259045"/>
    <xdr:sp macro="" textlink="">
      <xdr:nvSpPr>
        <xdr:cNvPr id="342" name="テキスト ボックス 341"/>
        <xdr:cNvSpPr txBox="1"/>
      </xdr:nvSpPr>
      <xdr:spPr>
        <a:xfrm>
          <a:off x="14020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32385</xdr:rowOff>
    </xdr:from>
    <xdr:to>
      <xdr:col>64</xdr:col>
      <xdr:colOff>152400</xdr:colOff>
      <xdr:row>61</xdr:row>
      <xdr:rowOff>133985</xdr:rowOff>
    </xdr:to>
    <xdr:sp macro="" textlink="">
      <xdr:nvSpPr>
        <xdr:cNvPr id="343" name="楕円 342"/>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144162</xdr:rowOff>
    </xdr:from>
    <xdr:ext cx="762000" cy="259045"/>
    <xdr:sp macro="" textlink="">
      <xdr:nvSpPr>
        <xdr:cNvPr id="344" name="テキスト ボックス 343"/>
        <xdr:cNvSpPr txBox="1"/>
      </xdr:nvSpPr>
      <xdr:spPr>
        <a:xfrm>
          <a:off x="13131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について、</a:t>
          </a:r>
          <a:r>
            <a:rPr kumimoji="1" lang="ja-JP" altLang="en-US" sz="1100">
              <a:latin typeface="+mn-ea"/>
              <a:ea typeface="+mn-ea"/>
            </a:rPr>
            <a:t>分子は公営企業に要する経費の財源とする地方債の償還の財源に充てたと認められる繰入金の減、分母は標準税収入額等の増や普通交付税額の増、臨時財政対策債発行可能額の増により、前年度と比較すると</a:t>
          </a:r>
          <a:r>
            <a:rPr kumimoji="1" lang="en-US" altLang="ja-JP" sz="1100">
              <a:latin typeface="+mn-ea"/>
              <a:ea typeface="+mn-ea"/>
            </a:rPr>
            <a:t>1.8</a:t>
          </a:r>
          <a:r>
            <a:rPr kumimoji="1" lang="ja-JP" altLang="en-US" sz="1100">
              <a:latin typeface="+mn-ea"/>
              <a:ea typeface="+mn-ea"/>
            </a:rPr>
            <a:t>ポイント減少となった。</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借入抑制に努めるとともに、計画的な償還計画を図り指標の安定に努める。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124714</xdr:rowOff>
    </xdr:from>
    <xdr:to>
      <xdr:col>81</xdr:col>
      <xdr:colOff>44450</xdr:colOff>
      <xdr:row>40</xdr:row>
      <xdr:rowOff>127000</xdr:rowOff>
    </xdr:to>
    <xdr:cxnSp macro="">
      <xdr:nvCxnSpPr>
        <xdr:cNvPr id="376" name="直線コネクタ 375"/>
        <xdr:cNvCxnSpPr/>
      </xdr:nvCxnSpPr>
      <xdr:spPr>
        <a:xfrm flipV="1">
          <a:off x="16179800" y="681126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165608</xdr:rowOff>
    </xdr:to>
    <xdr:cxnSp macro="">
      <xdr:nvCxnSpPr>
        <xdr:cNvPr id="379" name="直線コネクタ 378"/>
        <xdr:cNvCxnSpPr/>
      </xdr:nvCxnSpPr>
      <xdr:spPr>
        <a:xfrm flipV="1">
          <a:off x="15290800" y="69850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3810</xdr:rowOff>
    </xdr:to>
    <xdr:cxnSp macro="">
      <xdr:nvCxnSpPr>
        <xdr:cNvPr id="382" name="直線コネクタ 381"/>
        <xdr:cNvCxnSpPr/>
      </xdr:nvCxnSpPr>
      <xdr:spPr>
        <a:xfrm flipV="1">
          <a:off x="14401800" y="702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41</xdr:row>
      <xdr:rowOff>3810</xdr:rowOff>
    </xdr:to>
    <xdr:cxnSp macro="">
      <xdr:nvCxnSpPr>
        <xdr:cNvPr id="385" name="直線コネクタ 384"/>
        <xdr:cNvCxnSpPr/>
      </xdr:nvCxnSpPr>
      <xdr:spPr>
        <a:xfrm>
          <a:off x="13512800" y="69560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95" name="楕円 394"/>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90441</xdr:rowOff>
    </xdr:from>
    <xdr:ext cx="762000" cy="259045"/>
    <xdr:sp macro="" textlink="">
      <xdr:nvSpPr>
        <xdr:cNvPr id="396" name="公債費負担の状況該当値テキスト"/>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397" name="楕円 396"/>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8" name="テキスト ボックス 397"/>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399" name="楕円 398"/>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29735</xdr:rowOff>
    </xdr:from>
    <xdr:ext cx="762000" cy="259045"/>
    <xdr:sp macro="" textlink="">
      <xdr:nvSpPr>
        <xdr:cNvPr id="400" name="テキスト ボックス 399"/>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1" name="楕円 400"/>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2" name="テキスト ボックス 401"/>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3" name="楕円 402"/>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04" name="テキスト ボックス 403"/>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j-ea"/>
              <a:ea typeface="+mj-ea"/>
            </a:rPr>
            <a:t>　</a:t>
          </a:r>
          <a:r>
            <a:rPr kumimoji="1" lang="ja-JP" altLang="en-US" sz="1100">
              <a:latin typeface="+mn-ea"/>
              <a:ea typeface="+mn-ea"/>
            </a:rPr>
            <a:t>令和２年度は下水道事業等の起債残高の減少に伴う公営企業債等繰入見込額の減や消防本部庁舎建設事業の完了、臨時財政対策債の発行額が償還額よりも低かったことによる地方債の現在高の減などにより、前年度に比べて</a:t>
          </a:r>
          <a:r>
            <a:rPr kumimoji="1" lang="en-US" altLang="ja-JP" sz="1100">
              <a:latin typeface="+mn-ea"/>
              <a:ea typeface="+mn-ea"/>
            </a:rPr>
            <a:t>19.9</a:t>
          </a:r>
          <a:r>
            <a:rPr kumimoji="1" lang="ja-JP" altLang="en-US" sz="1100">
              <a:latin typeface="+mn-ea"/>
              <a:ea typeface="+mn-ea"/>
            </a:rPr>
            <a:t>ポイント減となった。</a:t>
          </a:r>
          <a:endParaRPr kumimoji="1" lang="en-US" altLang="ja-JP" sz="1100">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今後も借入抑制の取り組みを継続し地方債残高及び将来負担比率の上昇を抑えるよう努める。</a:t>
          </a:r>
          <a:endParaRPr kumimoji="1" lang="ja-JP" altLang="en-US" sz="1100">
            <a:latin typeface="+mn-ea"/>
            <a:ea typeface="+mn-ea"/>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31369</xdr:rowOff>
    </xdr:from>
    <xdr:to>
      <xdr:col>81</xdr:col>
      <xdr:colOff>44450</xdr:colOff>
      <xdr:row>16</xdr:row>
      <xdr:rowOff>19981</xdr:rowOff>
    </xdr:to>
    <xdr:cxnSp macro="">
      <xdr:nvCxnSpPr>
        <xdr:cNvPr id="438" name="直線コネクタ 437"/>
        <xdr:cNvCxnSpPr/>
      </xdr:nvCxnSpPr>
      <xdr:spPr>
        <a:xfrm flipV="1">
          <a:off x="16179800" y="2603119"/>
          <a:ext cx="838200" cy="16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19981</xdr:rowOff>
    </xdr:from>
    <xdr:to>
      <xdr:col>77</xdr:col>
      <xdr:colOff>44450</xdr:colOff>
      <xdr:row>16</xdr:row>
      <xdr:rowOff>73067</xdr:rowOff>
    </xdr:to>
    <xdr:cxnSp macro="">
      <xdr:nvCxnSpPr>
        <xdr:cNvPr id="441" name="直線コネクタ 440"/>
        <xdr:cNvCxnSpPr/>
      </xdr:nvCxnSpPr>
      <xdr:spPr>
        <a:xfrm flipV="1">
          <a:off x="15290800" y="276318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52959</xdr:rowOff>
    </xdr:from>
    <xdr:to>
      <xdr:col>72</xdr:col>
      <xdr:colOff>203200</xdr:colOff>
      <xdr:row>16</xdr:row>
      <xdr:rowOff>73067</xdr:rowOff>
    </xdr:to>
    <xdr:cxnSp macro="">
      <xdr:nvCxnSpPr>
        <xdr:cNvPr id="444" name="直線コネクタ 443"/>
        <xdr:cNvCxnSpPr/>
      </xdr:nvCxnSpPr>
      <xdr:spPr>
        <a:xfrm>
          <a:off x="14401800" y="279615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168910</xdr:rowOff>
    </xdr:from>
    <xdr:to>
      <xdr:col>68</xdr:col>
      <xdr:colOff>152400</xdr:colOff>
      <xdr:row>16</xdr:row>
      <xdr:rowOff>52959</xdr:rowOff>
    </xdr:to>
    <xdr:cxnSp macro="">
      <xdr:nvCxnSpPr>
        <xdr:cNvPr id="447" name="直線コネクタ 446"/>
        <xdr:cNvCxnSpPr/>
      </xdr:nvCxnSpPr>
      <xdr:spPr>
        <a:xfrm>
          <a:off x="13512800" y="274066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152019</xdr:rowOff>
    </xdr:from>
    <xdr:to>
      <xdr:col>81</xdr:col>
      <xdr:colOff>95250</xdr:colOff>
      <xdr:row>15</xdr:row>
      <xdr:rowOff>82169</xdr:rowOff>
    </xdr:to>
    <xdr:sp macro="" textlink="">
      <xdr:nvSpPr>
        <xdr:cNvPr id="457" name="楕円 456"/>
        <xdr:cNvSpPr/>
      </xdr:nvSpPr>
      <xdr:spPr>
        <a:xfrm>
          <a:off x="169672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124096</xdr:rowOff>
    </xdr:from>
    <xdr:ext cx="762000" cy="259045"/>
    <xdr:sp macro="" textlink="">
      <xdr:nvSpPr>
        <xdr:cNvPr id="458" name="将来負担の状況該当値テキスト"/>
        <xdr:cNvSpPr txBox="1"/>
      </xdr:nvSpPr>
      <xdr:spPr>
        <a:xfrm>
          <a:off x="17106900" y="252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140631</xdr:rowOff>
    </xdr:from>
    <xdr:to>
      <xdr:col>77</xdr:col>
      <xdr:colOff>95250</xdr:colOff>
      <xdr:row>16</xdr:row>
      <xdr:rowOff>70781</xdr:rowOff>
    </xdr:to>
    <xdr:sp macro="" textlink="">
      <xdr:nvSpPr>
        <xdr:cNvPr id="459" name="楕円 458"/>
        <xdr:cNvSpPr/>
      </xdr:nvSpPr>
      <xdr:spPr>
        <a:xfrm>
          <a:off x="161290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55558</xdr:rowOff>
    </xdr:from>
    <xdr:ext cx="736600" cy="259045"/>
    <xdr:sp macro="" textlink="">
      <xdr:nvSpPr>
        <xdr:cNvPr id="460" name="テキスト ボックス 459"/>
        <xdr:cNvSpPr txBox="1"/>
      </xdr:nvSpPr>
      <xdr:spPr>
        <a:xfrm>
          <a:off x="15798800" y="2798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61" name="楕円 460"/>
        <xdr:cNvSpPr/>
      </xdr:nvSpPr>
      <xdr:spPr>
        <a:xfrm>
          <a:off x="15240000" y="27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62" name="テキスト ボックス 461"/>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2159</xdr:rowOff>
    </xdr:from>
    <xdr:to>
      <xdr:col>68</xdr:col>
      <xdr:colOff>203200</xdr:colOff>
      <xdr:row>16</xdr:row>
      <xdr:rowOff>103759</xdr:rowOff>
    </xdr:to>
    <xdr:sp macro="" textlink="">
      <xdr:nvSpPr>
        <xdr:cNvPr id="463" name="楕円 462"/>
        <xdr:cNvSpPr/>
      </xdr:nvSpPr>
      <xdr:spPr>
        <a:xfrm>
          <a:off x="14351000" y="2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88536</xdr:rowOff>
    </xdr:from>
    <xdr:ext cx="762000" cy="259045"/>
    <xdr:sp macro="" textlink="">
      <xdr:nvSpPr>
        <xdr:cNvPr id="464" name="テキスト ボックス 463"/>
        <xdr:cNvSpPr txBox="1"/>
      </xdr:nvSpPr>
      <xdr:spPr>
        <a:xfrm>
          <a:off x="14020800" y="283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118110</xdr:rowOff>
    </xdr:from>
    <xdr:to>
      <xdr:col>64</xdr:col>
      <xdr:colOff>152400</xdr:colOff>
      <xdr:row>16</xdr:row>
      <xdr:rowOff>48260</xdr:rowOff>
    </xdr:to>
    <xdr:sp macro="" textlink="">
      <xdr:nvSpPr>
        <xdr:cNvPr id="465" name="楕円 464"/>
        <xdr:cNvSpPr/>
      </xdr:nvSpPr>
      <xdr:spPr>
        <a:xfrm>
          <a:off x="1346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33037</xdr:rowOff>
    </xdr:from>
    <xdr:ext cx="762000" cy="259045"/>
    <xdr:sp macro="" textlink="">
      <xdr:nvSpPr>
        <xdr:cNvPr id="466" name="テキスト ボックス 465"/>
        <xdr:cNvSpPr txBox="1"/>
      </xdr:nvSpPr>
      <xdr:spPr>
        <a:xfrm>
          <a:off x="1313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84,886
80,728
22.14
38,741,486
37,050,872
1,129,343
16,618,470
15,880,586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割合が類似団体平均を上回っている要因として、ごみ収集事業等で直営が残っていることや、高年齢職員が多いことにより給与水準（ラスパイレス指数）が類似団体平均を上回っていることが挙げられ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会計年度任用職員制度の導入等</a:t>
          </a:r>
          <a:r>
            <a:rPr kumimoji="1" lang="ja-JP" altLang="ja-JP" sz="1100">
              <a:solidFill>
                <a:schemeClr val="dk1"/>
              </a:solidFill>
              <a:effectLst/>
              <a:latin typeface="+mn-lt"/>
              <a:ea typeface="+mn-ea"/>
              <a:cs typeface="+mn-cs"/>
            </a:rPr>
            <a:t>で、前年度に比べ</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業務の民間委託や再任用職員の知識・経験の活用などによる効率的な運営に努め、人件費の抑制を図る。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39</xdr:row>
      <xdr:rowOff>156718</xdr:rowOff>
    </xdr:to>
    <xdr:cxnSp macro="">
      <xdr:nvCxnSpPr>
        <xdr:cNvPr id="64" name="直線コネクタ 63"/>
        <xdr:cNvCxnSpPr/>
      </xdr:nvCxnSpPr>
      <xdr:spPr>
        <a:xfrm>
          <a:off x="3987800" y="6532372"/>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163576</xdr:rowOff>
    </xdr:to>
    <xdr:cxnSp macro="">
      <xdr:nvCxnSpPr>
        <xdr:cNvPr id="67" name="直線コネクタ 66"/>
        <xdr:cNvCxnSpPr/>
      </xdr:nvCxnSpPr>
      <xdr:spPr>
        <a:xfrm flipV="1">
          <a:off x="3098800" y="65323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38</xdr:row>
      <xdr:rowOff>163576</xdr:rowOff>
    </xdr:to>
    <xdr:cxnSp macro="">
      <xdr:nvCxnSpPr>
        <xdr:cNvPr id="70" name="直線コネクタ 69"/>
        <xdr:cNvCxnSpPr/>
      </xdr:nvCxnSpPr>
      <xdr:spPr>
        <a:xfrm>
          <a:off x="2209800" y="640435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39</xdr:row>
      <xdr:rowOff>65278</xdr:rowOff>
    </xdr:to>
    <xdr:cxnSp macro="">
      <xdr:nvCxnSpPr>
        <xdr:cNvPr id="73" name="直線コネクタ 72"/>
        <xdr:cNvCxnSpPr/>
      </xdr:nvCxnSpPr>
      <xdr:spPr>
        <a:xfrm flipV="1">
          <a:off x="1320800" y="640435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105918</xdr:rowOff>
    </xdr:from>
    <xdr:to>
      <xdr:col>24</xdr:col>
      <xdr:colOff>76200</xdr:colOff>
      <xdr:row>40</xdr:row>
      <xdr:rowOff>36068</xdr:rowOff>
    </xdr:to>
    <xdr:sp macro="" textlink="">
      <xdr:nvSpPr>
        <xdr:cNvPr id="83" name="楕円 82"/>
        <xdr:cNvSpPr/>
      </xdr:nvSpPr>
      <xdr:spPr>
        <a:xfrm>
          <a:off x="4775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77995</xdr:rowOff>
    </xdr:from>
    <xdr:ext cx="762000" cy="259045"/>
    <xdr:sp macro="" textlink="">
      <xdr:nvSpPr>
        <xdr:cNvPr id="84" name="人件費該当値テキスト"/>
        <xdr:cNvSpPr txBox="1"/>
      </xdr:nvSpPr>
      <xdr:spPr>
        <a:xfrm>
          <a:off x="49149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macro="" textlink="">
      <xdr:nvSpPr>
        <xdr:cNvPr id="85" name="楕円 84"/>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52849</xdr:rowOff>
    </xdr:from>
    <xdr:ext cx="736600" cy="259045"/>
    <xdr:sp macro="" textlink="">
      <xdr:nvSpPr>
        <xdr:cNvPr id="86" name="テキスト ボックス 85"/>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112776</xdr:rowOff>
    </xdr:from>
    <xdr:to>
      <xdr:col>15</xdr:col>
      <xdr:colOff>149225</xdr:colOff>
      <xdr:row>39</xdr:row>
      <xdr:rowOff>42926</xdr:rowOff>
    </xdr:to>
    <xdr:sp macro="" textlink="">
      <xdr:nvSpPr>
        <xdr:cNvPr id="87" name="楕円 86"/>
        <xdr:cNvSpPr/>
      </xdr:nvSpPr>
      <xdr:spPr>
        <a:xfrm>
          <a:off x="3048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27703</xdr:rowOff>
    </xdr:from>
    <xdr:ext cx="762000" cy="259045"/>
    <xdr:sp macro="" textlink="">
      <xdr:nvSpPr>
        <xdr:cNvPr id="88" name="テキスト ボックス 87"/>
        <xdr:cNvSpPr txBox="1"/>
      </xdr:nvSpPr>
      <xdr:spPr>
        <a:xfrm>
          <a:off x="2717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14478</xdr:rowOff>
    </xdr:from>
    <xdr:to>
      <xdr:col>6</xdr:col>
      <xdr:colOff>171450</xdr:colOff>
      <xdr:row>39</xdr:row>
      <xdr:rowOff>116078</xdr:rowOff>
    </xdr:to>
    <xdr:sp macro="" textlink="">
      <xdr:nvSpPr>
        <xdr:cNvPr id="91" name="楕円 90"/>
        <xdr:cNvSpPr/>
      </xdr:nvSpPr>
      <xdr:spPr>
        <a:xfrm>
          <a:off x="1270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100855</xdr:rowOff>
    </xdr:from>
    <xdr:ext cx="762000" cy="259045"/>
    <xdr:sp macro="" textlink="">
      <xdr:nvSpPr>
        <xdr:cNvPr id="92" name="テキスト ボックス 91"/>
        <xdr:cNvSpPr txBox="1"/>
      </xdr:nvSpPr>
      <xdr:spPr>
        <a:xfrm>
          <a:off x="939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令和２年度においては、賃金が廃止となったことにより、前年度に比べ、</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％の減となった。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今後民間委託化を進めていく中で、人件費から委託料へのシフトが起こることが予想されるため、行政サービスの水準を低下させることなく、最適な手法により民間活力の積極的な活用を図る。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39370</xdr:rowOff>
    </xdr:from>
    <xdr:to>
      <xdr:col>82</xdr:col>
      <xdr:colOff>107950</xdr:colOff>
      <xdr:row>19</xdr:row>
      <xdr:rowOff>54610</xdr:rowOff>
    </xdr:to>
    <xdr:cxnSp macro="">
      <xdr:nvCxnSpPr>
        <xdr:cNvPr id="125" name="直線コネクタ 124"/>
        <xdr:cNvCxnSpPr/>
      </xdr:nvCxnSpPr>
      <xdr:spPr>
        <a:xfrm flipV="1">
          <a:off x="15671800" y="3296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149860</xdr:rowOff>
    </xdr:from>
    <xdr:to>
      <xdr:col>78</xdr:col>
      <xdr:colOff>69850</xdr:colOff>
      <xdr:row>19</xdr:row>
      <xdr:rowOff>54610</xdr:rowOff>
    </xdr:to>
    <xdr:cxnSp macro="">
      <xdr:nvCxnSpPr>
        <xdr:cNvPr id="128" name="直線コネクタ 127"/>
        <xdr:cNvCxnSpPr/>
      </xdr:nvCxnSpPr>
      <xdr:spPr>
        <a:xfrm>
          <a:off x="14782800" y="3235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149860</xdr:rowOff>
    </xdr:from>
    <xdr:to>
      <xdr:col>73</xdr:col>
      <xdr:colOff>180975</xdr:colOff>
      <xdr:row>19</xdr:row>
      <xdr:rowOff>46990</xdr:rowOff>
    </xdr:to>
    <xdr:cxnSp macro="">
      <xdr:nvCxnSpPr>
        <xdr:cNvPr id="131" name="直線コネクタ 130"/>
        <xdr:cNvCxnSpPr/>
      </xdr:nvCxnSpPr>
      <xdr:spPr>
        <a:xfrm flipV="1">
          <a:off x="13893800" y="3235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19</xdr:row>
      <xdr:rowOff>46990</xdr:rowOff>
    </xdr:to>
    <xdr:cxnSp macro="">
      <xdr:nvCxnSpPr>
        <xdr:cNvPr id="134" name="直線コネクタ 133"/>
        <xdr:cNvCxnSpPr/>
      </xdr:nvCxnSpPr>
      <xdr:spPr>
        <a:xfrm>
          <a:off x="13004800" y="3190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160020</xdr:rowOff>
    </xdr:from>
    <xdr:to>
      <xdr:col>82</xdr:col>
      <xdr:colOff>158750</xdr:colOff>
      <xdr:row>19</xdr:row>
      <xdr:rowOff>90170</xdr:rowOff>
    </xdr:to>
    <xdr:sp macro="" textlink="">
      <xdr:nvSpPr>
        <xdr:cNvPr id="144" name="楕円 143"/>
        <xdr:cNvSpPr/>
      </xdr:nvSpPr>
      <xdr:spPr>
        <a:xfrm>
          <a:off x="164592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132097</xdr:rowOff>
    </xdr:from>
    <xdr:ext cx="762000" cy="259045"/>
    <xdr:sp macro="" textlink="">
      <xdr:nvSpPr>
        <xdr:cNvPr id="145" name="物件費該当値テキスト"/>
        <xdr:cNvSpPr txBox="1"/>
      </xdr:nvSpPr>
      <xdr:spPr>
        <a:xfrm>
          <a:off x="165989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3810</xdr:rowOff>
    </xdr:from>
    <xdr:to>
      <xdr:col>78</xdr:col>
      <xdr:colOff>120650</xdr:colOff>
      <xdr:row>19</xdr:row>
      <xdr:rowOff>105410</xdr:rowOff>
    </xdr:to>
    <xdr:sp macro="" textlink="">
      <xdr:nvSpPr>
        <xdr:cNvPr id="146" name="楕円 145"/>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90187</xdr:rowOff>
    </xdr:from>
    <xdr:ext cx="736600" cy="259045"/>
    <xdr:sp macro="" textlink="">
      <xdr:nvSpPr>
        <xdr:cNvPr id="147" name="テキスト ボックス 146"/>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99060</xdr:rowOff>
    </xdr:from>
    <xdr:to>
      <xdr:col>74</xdr:col>
      <xdr:colOff>31750</xdr:colOff>
      <xdr:row>19</xdr:row>
      <xdr:rowOff>29210</xdr:rowOff>
    </xdr:to>
    <xdr:sp macro="" textlink="">
      <xdr:nvSpPr>
        <xdr:cNvPr id="148" name="楕円 147"/>
        <xdr:cNvSpPr/>
      </xdr:nvSpPr>
      <xdr:spPr>
        <a:xfrm>
          <a:off x="14732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13987</xdr:rowOff>
    </xdr:from>
    <xdr:ext cx="762000" cy="259045"/>
    <xdr:sp macro="" textlink="">
      <xdr:nvSpPr>
        <xdr:cNvPr id="149" name="テキスト ボックス 148"/>
        <xdr:cNvSpPr txBox="1"/>
      </xdr:nvSpPr>
      <xdr:spPr>
        <a:xfrm>
          <a:off x="14401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50" name="楕円 149"/>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1" name="テキスト ボックス 150"/>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2" name="楕円 151"/>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3" name="テキスト ボックス 152"/>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令和２年度においては、小児医療費助成事業費、重度障害者医療費助成事業費の減により、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が類似団体平均を上回っている状況が依然続いていることから、生活保護費において就労支援プログラムを活用するとともにハローワークと連携し、生活保護受給者の社会的自立を進めることで、財政を圧迫する上昇傾向に歯止めをかけるよう努める。</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102507</xdr:rowOff>
    </xdr:to>
    <xdr:cxnSp macro="">
      <xdr:nvCxnSpPr>
        <xdr:cNvPr id="188" name="直線コネクタ 187"/>
        <xdr:cNvCxnSpPr/>
      </xdr:nvCxnSpPr>
      <xdr:spPr>
        <a:xfrm flipV="1">
          <a:off x="3987800" y="97445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102507</xdr:rowOff>
    </xdr:to>
    <xdr:cxnSp macro="">
      <xdr:nvCxnSpPr>
        <xdr:cNvPr id="191" name="直線コネクタ 190"/>
        <xdr:cNvCxnSpPr/>
      </xdr:nvCxnSpPr>
      <xdr:spPr>
        <a:xfrm>
          <a:off x="3098800" y="9788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15422</xdr:rowOff>
    </xdr:to>
    <xdr:cxnSp macro="">
      <xdr:nvCxnSpPr>
        <xdr:cNvPr id="194" name="直線コネクタ 193"/>
        <xdr:cNvCxnSpPr/>
      </xdr:nvCxnSpPr>
      <xdr:spPr>
        <a:xfrm>
          <a:off x="2209800" y="9690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88900</xdr:rowOff>
    </xdr:to>
    <xdr:cxnSp macro="">
      <xdr:nvCxnSpPr>
        <xdr:cNvPr id="197" name="直線コネクタ 196"/>
        <xdr:cNvCxnSpPr/>
      </xdr:nvCxnSpPr>
      <xdr:spPr>
        <a:xfrm>
          <a:off x="1320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7" name="楕円 206"/>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8"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1" name="楕円 210"/>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2" name="テキスト ボックス 211"/>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4" name="テキスト ボックス 213"/>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5" name="楕円 214"/>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16" name="テキスト ボックス 215"/>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令和２年度については、</a:t>
          </a:r>
          <a:r>
            <a:rPr kumimoji="1" lang="ja-JP" altLang="ja-JP" sz="1100">
              <a:solidFill>
                <a:schemeClr val="dk1"/>
              </a:solidFill>
              <a:effectLst/>
              <a:latin typeface="+mn-lt"/>
              <a:ea typeface="+mn-ea"/>
              <a:cs typeface="+mn-cs"/>
            </a:rPr>
            <a:t>下水道事業が法適用となったこと</a:t>
          </a:r>
          <a:r>
            <a:rPr kumimoji="1" lang="ja-JP" altLang="en-US" sz="1100">
              <a:solidFill>
                <a:schemeClr val="dk1"/>
              </a:solidFill>
              <a:effectLst/>
              <a:latin typeface="+mn-lt"/>
              <a:ea typeface="+mn-ea"/>
              <a:cs typeface="+mn-cs"/>
            </a:rPr>
            <a:t>や国民健康保険特別会計における被保険者数の減による繰出金の減により、前年度に比べて、</a:t>
          </a:r>
          <a:r>
            <a:rPr kumimoji="1" lang="en-US" altLang="ja-JP" sz="1100">
              <a:solidFill>
                <a:schemeClr val="dk1"/>
              </a:solidFill>
              <a:effectLst/>
              <a:latin typeface="+mn-lt"/>
              <a:ea typeface="+mn-ea"/>
              <a:cs typeface="+mn-cs"/>
            </a:rPr>
            <a:t>6.2</a:t>
          </a:r>
          <a:r>
            <a:rPr kumimoji="1" lang="ja-JP" altLang="en-US" sz="1100">
              <a:solidFill>
                <a:schemeClr val="dk1"/>
              </a:solidFill>
              <a:effectLst/>
              <a:latin typeface="+mn-lt"/>
              <a:ea typeface="+mn-ea"/>
              <a:cs typeface="+mn-cs"/>
            </a:rPr>
            <a:t>％の減となった。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、介護保険及び国民健康保険事業について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保険料の適正化などにより、税収を主な財源とする普通会計の負担額を減らしていくよう努める。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60325</xdr:rowOff>
    </xdr:from>
    <xdr:to>
      <xdr:col>82</xdr:col>
      <xdr:colOff>107950</xdr:colOff>
      <xdr:row>59</xdr:row>
      <xdr:rowOff>136525</xdr:rowOff>
    </xdr:to>
    <xdr:cxnSp macro="">
      <xdr:nvCxnSpPr>
        <xdr:cNvPr id="253" name="直線コネクタ 252"/>
        <xdr:cNvCxnSpPr/>
      </xdr:nvCxnSpPr>
      <xdr:spPr>
        <a:xfrm flipV="1">
          <a:off x="15671800" y="9661525"/>
          <a:ext cx="8382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117475</xdr:rowOff>
    </xdr:from>
    <xdr:to>
      <xdr:col>78</xdr:col>
      <xdr:colOff>69850</xdr:colOff>
      <xdr:row>59</xdr:row>
      <xdr:rowOff>136525</xdr:rowOff>
    </xdr:to>
    <xdr:cxnSp macro="">
      <xdr:nvCxnSpPr>
        <xdr:cNvPr id="256" name="直線コネクタ 255"/>
        <xdr:cNvCxnSpPr/>
      </xdr:nvCxnSpPr>
      <xdr:spPr>
        <a:xfrm>
          <a:off x="14782800" y="10233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117475</xdr:rowOff>
    </xdr:from>
    <xdr:to>
      <xdr:col>73</xdr:col>
      <xdr:colOff>180975</xdr:colOff>
      <xdr:row>60</xdr:row>
      <xdr:rowOff>88900</xdr:rowOff>
    </xdr:to>
    <xdr:cxnSp macro="">
      <xdr:nvCxnSpPr>
        <xdr:cNvPr id="259" name="直線コネクタ 258"/>
        <xdr:cNvCxnSpPr/>
      </xdr:nvCxnSpPr>
      <xdr:spPr>
        <a:xfrm flipV="1">
          <a:off x="13893800" y="102330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88900</xdr:rowOff>
    </xdr:to>
    <xdr:cxnSp macro="">
      <xdr:nvCxnSpPr>
        <xdr:cNvPr id="262" name="直線コネクタ 261"/>
        <xdr:cNvCxnSpPr/>
      </xdr:nvCxnSpPr>
      <xdr:spPr>
        <a:xfrm>
          <a:off x="13004800" y="1033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xdr:rowOff>
    </xdr:from>
    <xdr:to>
      <xdr:col>82</xdr:col>
      <xdr:colOff>158750</xdr:colOff>
      <xdr:row>56</xdr:row>
      <xdr:rowOff>111125</xdr:rowOff>
    </xdr:to>
    <xdr:sp macro="" textlink="">
      <xdr:nvSpPr>
        <xdr:cNvPr id="272" name="楕円 271"/>
        <xdr:cNvSpPr/>
      </xdr:nvSpPr>
      <xdr:spPr>
        <a:xfrm>
          <a:off x="164592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26052</xdr:rowOff>
    </xdr:from>
    <xdr:ext cx="762000" cy="259045"/>
    <xdr:sp macro="" textlink="">
      <xdr:nvSpPr>
        <xdr:cNvPr id="273" name="その他該当値テキスト"/>
        <xdr:cNvSpPr txBox="1"/>
      </xdr:nvSpPr>
      <xdr:spPr>
        <a:xfrm>
          <a:off x="165989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85725</xdr:rowOff>
    </xdr:from>
    <xdr:to>
      <xdr:col>78</xdr:col>
      <xdr:colOff>120650</xdr:colOff>
      <xdr:row>60</xdr:row>
      <xdr:rowOff>15875</xdr:rowOff>
    </xdr:to>
    <xdr:sp macro="" textlink="">
      <xdr:nvSpPr>
        <xdr:cNvPr id="274" name="楕円 273"/>
        <xdr:cNvSpPr/>
      </xdr:nvSpPr>
      <xdr:spPr>
        <a:xfrm>
          <a:off x="15621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652</xdr:rowOff>
    </xdr:from>
    <xdr:ext cx="736600" cy="259045"/>
    <xdr:sp macro="" textlink="">
      <xdr:nvSpPr>
        <xdr:cNvPr id="275" name="テキスト ボックス 274"/>
        <xdr:cNvSpPr txBox="1"/>
      </xdr:nvSpPr>
      <xdr:spPr>
        <a:xfrm>
          <a:off x="15290800" y="1028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66675</xdr:rowOff>
    </xdr:from>
    <xdr:to>
      <xdr:col>74</xdr:col>
      <xdr:colOff>31750</xdr:colOff>
      <xdr:row>59</xdr:row>
      <xdr:rowOff>168275</xdr:rowOff>
    </xdr:to>
    <xdr:sp macro="" textlink="">
      <xdr:nvSpPr>
        <xdr:cNvPr id="276" name="楕円 275"/>
        <xdr:cNvSpPr/>
      </xdr:nvSpPr>
      <xdr:spPr>
        <a:xfrm>
          <a:off x="147320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153052</xdr:rowOff>
    </xdr:from>
    <xdr:ext cx="762000" cy="259045"/>
    <xdr:sp macro="" textlink="">
      <xdr:nvSpPr>
        <xdr:cNvPr id="277" name="テキスト ボックス 276"/>
        <xdr:cNvSpPr txBox="1"/>
      </xdr:nvSpPr>
      <xdr:spPr>
        <a:xfrm>
          <a:off x="14401800" y="1026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8" name="楕円 277"/>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9" name="テキスト ボックス 278"/>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80" name="楕円 279"/>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81" name="テキスト ボックス 280"/>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令和２年度においては、下水道事業が法適用となったことにより、前年度に比べて、</a:t>
          </a:r>
          <a:r>
            <a:rPr kumimoji="1" lang="en-US" altLang="ja-JP" sz="1100">
              <a:solidFill>
                <a:schemeClr val="dk1"/>
              </a:solidFill>
              <a:effectLst/>
              <a:latin typeface="+mn-lt"/>
              <a:ea typeface="+mn-ea"/>
              <a:cs typeface="+mn-cs"/>
            </a:rPr>
            <a:t>10.5</a:t>
          </a:r>
          <a:r>
            <a:rPr kumimoji="1" lang="ja-JP" altLang="en-US"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6.2</a:t>
          </a:r>
          <a:r>
            <a:rPr kumimoji="1" lang="ja-JP" altLang="en-US" sz="1100">
              <a:solidFill>
                <a:schemeClr val="dk1"/>
              </a:solidFill>
              <a:effectLst/>
              <a:latin typeface="+mn-lt"/>
              <a:ea typeface="+mn-ea"/>
              <a:cs typeface="+mn-cs"/>
            </a:rPr>
            <a:t>％の増となった。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運営管理の効率化により、補助費等の</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を占めている一部事務組合に対する負担金の低減に努める。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36</xdr:row>
      <xdr:rowOff>136144</xdr:rowOff>
    </xdr:to>
    <xdr:cxnSp macro="">
      <xdr:nvCxnSpPr>
        <xdr:cNvPr id="311" name="直線コネクタ 310"/>
        <xdr:cNvCxnSpPr/>
      </xdr:nvCxnSpPr>
      <xdr:spPr>
        <a:xfrm>
          <a:off x="15671800" y="6024880"/>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74422</xdr:rowOff>
    </xdr:to>
    <xdr:cxnSp macro="">
      <xdr:nvCxnSpPr>
        <xdr:cNvPr id="314" name="直線コネクタ 313"/>
        <xdr:cNvCxnSpPr/>
      </xdr:nvCxnSpPr>
      <xdr:spPr>
        <a:xfrm flipV="1">
          <a:off x="14782800" y="60248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101854</xdr:rowOff>
    </xdr:to>
    <xdr:cxnSp macro="">
      <xdr:nvCxnSpPr>
        <xdr:cNvPr id="317" name="直線コネクタ 316"/>
        <xdr:cNvCxnSpPr/>
      </xdr:nvCxnSpPr>
      <xdr:spPr>
        <a:xfrm flipV="1">
          <a:off x="13893800" y="6075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143002</xdr:rowOff>
    </xdr:to>
    <xdr:cxnSp macro="">
      <xdr:nvCxnSpPr>
        <xdr:cNvPr id="320" name="直線コネクタ 319"/>
        <xdr:cNvCxnSpPr/>
      </xdr:nvCxnSpPr>
      <xdr:spPr>
        <a:xfrm flipV="1">
          <a:off x="13004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30" name="楕円 329"/>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31"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2" name="楕円 331"/>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33" name="テキスト ボックス 332"/>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4" name="楕円 333"/>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5" name="テキスト ボックス 334"/>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6" name="楕円 335"/>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7" name="テキスト ボックス 336"/>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8" name="楕円 337"/>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9" name="テキスト ボックス 338"/>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公債費割合が類似団体を</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ポイント下回っており、概ね横ばいで推移している。今後も引き続き、元利償還金の推移を的確に推計し、市の全会計でプライマリーバランスの黒字を維持していく。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90424</xdr:rowOff>
    </xdr:to>
    <xdr:cxnSp macro="">
      <xdr:nvCxnSpPr>
        <xdr:cNvPr id="369" name="直線コネクタ 368"/>
        <xdr:cNvCxnSpPr/>
      </xdr:nvCxnSpPr>
      <xdr:spPr>
        <a:xfrm>
          <a:off x="3987800" y="131069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76708</xdr:rowOff>
    </xdr:to>
    <xdr:cxnSp macro="">
      <xdr:nvCxnSpPr>
        <xdr:cNvPr id="372" name="直線コネクタ 371"/>
        <xdr:cNvCxnSpPr/>
      </xdr:nvCxnSpPr>
      <xdr:spPr>
        <a:xfrm>
          <a:off x="3098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67563</xdr:rowOff>
    </xdr:to>
    <xdr:cxnSp macro="">
      <xdr:nvCxnSpPr>
        <xdr:cNvPr id="375" name="直線コネクタ 374"/>
        <xdr:cNvCxnSpPr/>
      </xdr:nvCxnSpPr>
      <xdr:spPr>
        <a:xfrm>
          <a:off x="2209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76708</xdr:rowOff>
    </xdr:to>
    <xdr:cxnSp macro="">
      <xdr:nvCxnSpPr>
        <xdr:cNvPr id="378" name="直線コネクタ 377"/>
        <xdr:cNvCxnSpPr/>
      </xdr:nvCxnSpPr>
      <xdr:spPr>
        <a:xfrm flipV="1">
          <a:off x="1320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88" name="楕円 387"/>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9"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90" name="楕円 389"/>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91" name="テキスト ボックス 390"/>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92" name="楕円 391"/>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93" name="テキスト ボックス 392"/>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94" name="楕円 393"/>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95" name="テキスト ボックス 394"/>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96" name="楕円 395"/>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397" name="テキスト ボックス 396"/>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公債費以外の割合が類似団体平均を上回っているのは主に</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扶助費の</a:t>
          </a:r>
          <a:r>
            <a:rPr kumimoji="1" lang="ja-JP" altLang="ja-JP" sz="1100">
              <a:solidFill>
                <a:schemeClr val="dk1"/>
              </a:solidFill>
              <a:effectLst/>
              <a:latin typeface="+mn-lt"/>
              <a:ea typeface="+mn-ea"/>
              <a:cs typeface="+mn-cs"/>
            </a:rPr>
            <a:t>ためである。その増要因はそれぞれの項目のとおりである。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170435</xdr:rowOff>
    </xdr:from>
    <xdr:to>
      <xdr:col>82</xdr:col>
      <xdr:colOff>107950</xdr:colOff>
      <xdr:row>80</xdr:row>
      <xdr:rowOff>90424</xdr:rowOff>
    </xdr:to>
    <xdr:cxnSp macro="">
      <xdr:nvCxnSpPr>
        <xdr:cNvPr id="428" name="直線コネクタ 427"/>
        <xdr:cNvCxnSpPr/>
      </xdr:nvCxnSpPr>
      <xdr:spPr>
        <a:xfrm>
          <a:off x="15671800" y="13714985"/>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170435</xdr:rowOff>
    </xdr:from>
    <xdr:to>
      <xdr:col>78</xdr:col>
      <xdr:colOff>69850</xdr:colOff>
      <xdr:row>80</xdr:row>
      <xdr:rowOff>30987</xdr:rowOff>
    </xdr:to>
    <xdr:cxnSp macro="">
      <xdr:nvCxnSpPr>
        <xdr:cNvPr id="431" name="直線コネクタ 430"/>
        <xdr:cNvCxnSpPr/>
      </xdr:nvCxnSpPr>
      <xdr:spPr>
        <a:xfrm flipV="1">
          <a:off x="14782800" y="137149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30987</xdr:rowOff>
    </xdr:to>
    <xdr:cxnSp macro="">
      <xdr:nvCxnSpPr>
        <xdr:cNvPr id="434" name="直線コネクタ 433"/>
        <xdr:cNvCxnSpPr/>
      </xdr:nvCxnSpPr>
      <xdr:spPr>
        <a:xfrm>
          <a:off x="13893800" y="137058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94996</xdr:rowOff>
    </xdr:to>
    <xdr:cxnSp macro="">
      <xdr:nvCxnSpPr>
        <xdr:cNvPr id="437" name="直線コネクタ 436"/>
        <xdr:cNvCxnSpPr/>
      </xdr:nvCxnSpPr>
      <xdr:spPr>
        <a:xfrm flipV="1">
          <a:off x="13004800" y="137058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39624</xdr:rowOff>
    </xdr:from>
    <xdr:to>
      <xdr:col>82</xdr:col>
      <xdr:colOff>158750</xdr:colOff>
      <xdr:row>80</xdr:row>
      <xdr:rowOff>141224</xdr:rowOff>
    </xdr:to>
    <xdr:sp macro="" textlink="">
      <xdr:nvSpPr>
        <xdr:cNvPr id="447" name="楕円 446"/>
        <xdr:cNvSpPr/>
      </xdr:nvSpPr>
      <xdr:spPr>
        <a:xfrm>
          <a:off x="164592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11701</xdr:rowOff>
    </xdr:from>
    <xdr:ext cx="762000" cy="259045"/>
    <xdr:sp macro="" textlink="">
      <xdr:nvSpPr>
        <xdr:cNvPr id="448" name="公債費以外該当値テキスト"/>
        <xdr:cNvSpPr txBox="1"/>
      </xdr:nvSpPr>
      <xdr:spPr>
        <a:xfrm>
          <a:off x="165989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119635</xdr:rowOff>
    </xdr:from>
    <xdr:to>
      <xdr:col>78</xdr:col>
      <xdr:colOff>120650</xdr:colOff>
      <xdr:row>80</xdr:row>
      <xdr:rowOff>49785</xdr:rowOff>
    </xdr:to>
    <xdr:sp macro="" textlink="">
      <xdr:nvSpPr>
        <xdr:cNvPr id="449" name="楕円 448"/>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34562</xdr:rowOff>
    </xdr:from>
    <xdr:ext cx="736600" cy="259045"/>
    <xdr:sp macro="" textlink="">
      <xdr:nvSpPr>
        <xdr:cNvPr id="450" name="テキスト ボックス 449"/>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151637</xdr:rowOff>
    </xdr:from>
    <xdr:to>
      <xdr:col>74</xdr:col>
      <xdr:colOff>31750</xdr:colOff>
      <xdr:row>80</xdr:row>
      <xdr:rowOff>81787</xdr:rowOff>
    </xdr:to>
    <xdr:sp macro="" textlink="">
      <xdr:nvSpPr>
        <xdr:cNvPr id="451" name="楕円 450"/>
        <xdr:cNvSpPr/>
      </xdr:nvSpPr>
      <xdr:spPr>
        <a:xfrm>
          <a:off x="14732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66564</xdr:rowOff>
    </xdr:from>
    <xdr:ext cx="762000" cy="259045"/>
    <xdr:sp macro="" textlink="">
      <xdr:nvSpPr>
        <xdr:cNvPr id="452" name="テキスト ボックス 451"/>
        <xdr:cNvSpPr txBox="1"/>
      </xdr:nvSpPr>
      <xdr:spPr>
        <a:xfrm>
          <a:off x="14401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53" name="楕円 452"/>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25416</xdr:rowOff>
    </xdr:from>
    <xdr:ext cx="762000" cy="259045"/>
    <xdr:sp macro="" textlink="">
      <xdr:nvSpPr>
        <xdr:cNvPr id="454" name="テキスト ボックス 453"/>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44196</xdr:rowOff>
    </xdr:from>
    <xdr:to>
      <xdr:col>65</xdr:col>
      <xdr:colOff>53975</xdr:colOff>
      <xdr:row>80</xdr:row>
      <xdr:rowOff>145796</xdr:rowOff>
    </xdr:to>
    <xdr:sp macro="" textlink="">
      <xdr:nvSpPr>
        <xdr:cNvPr id="455" name="楕円 454"/>
        <xdr:cNvSpPr/>
      </xdr:nvSpPr>
      <xdr:spPr>
        <a:xfrm>
          <a:off x="12954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130573</xdr:rowOff>
    </xdr:from>
    <xdr:ext cx="762000" cy="259045"/>
    <xdr:sp macro="" textlink="">
      <xdr:nvSpPr>
        <xdr:cNvPr id="456" name="テキスト ボックス 455"/>
        <xdr:cNvSpPr txBox="1"/>
      </xdr:nvSpPr>
      <xdr:spPr>
        <a:xfrm>
          <a:off x="12623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141772</xdr:rowOff>
    </xdr:from>
    <xdr:to>
      <xdr:col>29</xdr:col>
      <xdr:colOff>127000</xdr:colOff>
      <xdr:row>18</xdr:row>
      <xdr:rowOff>7388</xdr:rowOff>
    </xdr:to>
    <xdr:cxnSp macro="">
      <xdr:nvCxnSpPr>
        <xdr:cNvPr id="52" name="直線コネクタ 51"/>
        <xdr:cNvCxnSpPr/>
      </xdr:nvCxnSpPr>
      <xdr:spPr bwMode="auto">
        <a:xfrm flipV="1">
          <a:off x="5003800" y="3104047"/>
          <a:ext cx="647700" cy="37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148940</xdr:rowOff>
    </xdr:from>
    <xdr:to>
      <xdr:col>26</xdr:col>
      <xdr:colOff>50800</xdr:colOff>
      <xdr:row>18</xdr:row>
      <xdr:rowOff>7388</xdr:rowOff>
    </xdr:to>
    <xdr:cxnSp macro="">
      <xdr:nvCxnSpPr>
        <xdr:cNvPr id="55" name="直線コネクタ 54"/>
        <xdr:cNvCxnSpPr/>
      </xdr:nvCxnSpPr>
      <xdr:spPr bwMode="auto">
        <a:xfrm>
          <a:off x="4305300" y="3111215"/>
          <a:ext cx="698500" cy="29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148940</xdr:rowOff>
    </xdr:from>
    <xdr:to>
      <xdr:col>22</xdr:col>
      <xdr:colOff>114300</xdr:colOff>
      <xdr:row>17</xdr:row>
      <xdr:rowOff>161644</xdr:rowOff>
    </xdr:to>
    <xdr:cxnSp macro="">
      <xdr:nvCxnSpPr>
        <xdr:cNvPr id="58" name="直線コネクタ 57"/>
        <xdr:cNvCxnSpPr/>
      </xdr:nvCxnSpPr>
      <xdr:spPr bwMode="auto">
        <a:xfrm flipV="1">
          <a:off x="3606800" y="3111215"/>
          <a:ext cx="698500" cy="1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161644</xdr:rowOff>
    </xdr:from>
    <xdr:to>
      <xdr:col>18</xdr:col>
      <xdr:colOff>177800</xdr:colOff>
      <xdr:row>17</xdr:row>
      <xdr:rowOff>166559</xdr:rowOff>
    </xdr:to>
    <xdr:cxnSp macro="">
      <xdr:nvCxnSpPr>
        <xdr:cNvPr id="61" name="直線コネクタ 60"/>
        <xdr:cNvCxnSpPr/>
      </xdr:nvCxnSpPr>
      <xdr:spPr bwMode="auto">
        <a:xfrm flipV="1">
          <a:off x="2908300" y="3123919"/>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90972</xdr:rowOff>
    </xdr:from>
    <xdr:to>
      <xdr:col>29</xdr:col>
      <xdr:colOff>177800</xdr:colOff>
      <xdr:row>18</xdr:row>
      <xdr:rowOff>21122</xdr:rowOff>
    </xdr:to>
    <xdr:sp macro="" textlink="">
      <xdr:nvSpPr>
        <xdr:cNvPr id="71" name="楕円 70"/>
        <xdr:cNvSpPr/>
      </xdr:nvSpPr>
      <xdr:spPr bwMode="auto">
        <a:xfrm>
          <a:off x="5600700" y="3053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63049</xdr:rowOff>
    </xdr:from>
    <xdr:ext cx="762000" cy="259045"/>
    <xdr:sp macro="" textlink="">
      <xdr:nvSpPr>
        <xdr:cNvPr id="72" name="人口1人当たり決算額の推移該当値テキスト130"/>
        <xdr:cNvSpPr txBox="1"/>
      </xdr:nvSpPr>
      <xdr:spPr>
        <a:xfrm>
          <a:off x="5740400" y="302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128038</xdr:rowOff>
    </xdr:from>
    <xdr:to>
      <xdr:col>26</xdr:col>
      <xdr:colOff>101600</xdr:colOff>
      <xdr:row>18</xdr:row>
      <xdr:rowOff>58188</xdr:rowOff>
    </xdr:to>
    <xdr:sp macro="" textlink="">
      <xdr:nvSpPr>
        <xdr:cNvPr id="73" name="楕円 72"/>
        <xdr:cNvSpPr/>
      </xdr:nvSpPr>
      <xdr:spPr bwMode="auto">
        <a:xfrm>
          <a:off x="4953000" y="309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42965</xdr:rowOff>
    </xdr:from>
    <xdr:ext cx="736600" cy="259045"/>
    <xdr:sp macro="" textlink="">
      <xdr:nvSpPr>
        <xdr:cNvPr id="74" name="テキスト ボックス 73"/>
        <xdr:cNvSpPr txBox="1"/>
      </xdr:nvSpPr>
      <xdr:spPr>
        <a:xfrm>
          <a:off x="4622800" y="317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98140</xdr:rowOff>
    </xdr:from>
    <xdr:to>
      <xdr:col>22</xdr:col>
      <xdr:colOff>165100</xdr:colOff>
      <xdr:row>18</xdr:row>
      <xdr:rowOff>28290</xdr:rowOff>
    </xdr:to>
    <xdr:sp macro="" textlink="">
      <xdr:nvSpPr>
        <xdr:cNvPr id="75" name="楕円 74"/>
        <xdr:cNvSpPr/>
      </xdr:nvSpPr>
      <xdr:spPr bwMode="auto">
        <a:xfrm>
          <a:off x="4254500" y="306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13067</xdr:rowOff>
    </xdr:from>
    <xdr:ext cx="762000" cy="259045"/>
    <xdr:sp macro="" textlink="">
      <xdr:nvSpPr>
        <xdr:cNvPr id="76" name="テキスト ボックス 75"/>
        <xdr:cNvSpPr txBox="1"/>
      </xdr:nvSpPr>
      <xdr:spPr>
        <a:xfrm>
          <a:off x="3924300" y="314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110844</xdr:rowOff>
    </xdr:from>
    <xdr:to>
      <xdr:col>19</xdr:col>
      <xdr:colOff>38100</xdr:colOff>
      <xdr:row>18</xdr:row>
      <xdr:rowOff>40994</xdr:rowOff>
    </xdr:to>
    <xdr:sp macro="" textlink="">
      <xdr:nvSpPr>
        <xdr:cNvPr id="77" name="楕円 76"/>
        <xdr:cNvSpPr/>
      </xdr:nvSpPr>
      <xdr:spPr bwMode="auto">
        <a:xfrm>
          <a:off x="3556000" y="3073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25771</xdr:rowOff>
    </xdr:from>
    <xdr:ext cx="762000" cy="259045"/>
    <xdr:sp macro="" textlink="">
      <xdr:nvSpPr>
        <xdr:cNvPr id="78" name="テキスト ボックス 77"/>
        <xdr:cNvSpPr txBox="1"/>
      </xdr:nvSpPr>
      <xdr:spPr>
        <a:xfrm>
          <a:off x="3225800" y="315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115759</xdr:rowOff>
    </xdr:from>
    <xdr:to>
      <xdr:col>15</xdr:col>
      <xdr:colOff>101600</xdr:colOff>
      <xdr:row>18</xdr:row>
      <xdr:rowOff>45909</xdr:rowOff>
    </xdr:to>
    <xdr:sp macro="" textlink="">
      <xdr:nvSpPr>
        <xdr:cNvPr id="79" name="楕円 78"/>
        <xdr:cNvSpPr/>
      </xdr:nvSpPr>
      <xdr:spPr bwMode="auto">
        <a:xfrm>
          <a:off x="2857500" y="307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30686</xdr:rowOff>
    </xdr:from>
    <xdr:ext cx="762000" cy="259045"/>
    <xdr:sp macro="" textlink="">
      <xdr:nvSpPr>
        <xdr:cNvPr id="80" name="テキスト ボックス 79"/>
        <xdr:cNvSpPr txBox="1"/>
      </xdr:nvSpPr>
      <xdr:spPr>
        <a:xfrm>
          <a:off x="2527300" y="316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49352</xdr:rowOff>
    </xdr:from>
    <xdr:to>
      <xdr:col>29</xdr:col>
      <xdr:colOff>127000</xdr:colOff>
      <xdr:row>37</xdr:row>
      <xdr:rowOff>126124</xdr:rowOff>
    </xdr:to>
    <xdr:cxnSp macro="">
      <xdr:nvCxnSpPr>
        <xdr:cNvPr id="114" name="直線コネクタ 113"/>
        <xdr:cNvCxnSpPr/>
      </xdr:nvCxnSpPr>
      <xdr:spPr bwMode="auto">
        <a:xfrm>
          <a:off x="5003800" y="7174052"/>
          <a:ext cx="647700" cy="7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4013</xdr:rowOff>
    </xdr:from>
    <xdr:to>
      <xdr:col>26</xdr:col>
      <xdr:colOff>50800</xdr:colOff>
      <xdr:row>37</xdr:row>
      <xdr:rowOff>49352</xdr:rowOff>
    </xdr:to>
    <xdr:cxnSp macro="">
      <xdr:nvCxnSpPr>
        <xdr:cNvPr id="117" name="直線コネクタ 116"/>
        <xdr:cNvCxnSpPr/>
      </xdr:nvCxnSpPr>
      <xdr:spPr bwMode="auto">
        <a:xfrm>
          <a:off x="4305300" y="7128713"/>
          <a:ext cx="698500" cy="4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325730</xdr:rowOff>
    </xdr:from>
    <xdr:to>
      <xdr:col>22</xdr:col>
      <xdr:colOff>114300</xdr:colOff>
      <xdr:row>37</xdr:row>
      <xdr:rowOff>4013</xdr:rowOff>
    </xdr:to>
    <xdr:cxnSp macro="">
      <xdr:nvCxnSpPr>
        <xdr:cNvPr id="120" name="直線コネクタ 119"/>
        <xdr:cNvCxnSpPr/>
      </xdr:nvCxnSpPr>
      <xdr:spPr bwMode="auto">
        <a:xfrm>
          <a:off x="3606800" y="6936080"/>
          <a:ext cx="698500" cy="192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325730</xdr:rowOff>
    </xdr:from>
    <xdr:to>
      <xdr:col>18</xdr:col>
      <xdr:colOff>177800</xdr:colOff>
      <xdr:row>36</xdr:row>
      <xdr:rowOff>147765</xdr:rowOff>
    </xdr:to>
    <xdr:cxnSp macro="">
      <xdr:nvCxnSpPr>
        <xdr:cNvPr id="123" name="直線コネクタ 122"/>
        <xdr:cNvCxnSpPr/>
      </xdr:nvCxnSpPr>
      <xdr:spPr bwMode="auto">
        <a:xfrm flipV="1">
          <a:off x="2908300" y="6936080"/>
          <a:ext cx="698500" cy="16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75324</xdr:rowOff>
    </xdr:from>
    <xdr:to>
      <xdr:col>29</xdr:col>
      <xdr:colOff>177800</xdr:colOff>
      <xdr:row>37</xdr:row>
      <xdr:rowOff>176924</xdr:rowOff>
    </xdr:to>
    <xdr:sp macro="" textlink="">
      <xdr:nvSpPr>
        <xdr:cNvPr id="133" name="楕円 132"/>
        <xdr:cNvSpPr/>
      </xdr:nvSpPr>
      <xdr:spPr bwMode="auto">
        <a:xfrm>
          <a:off x="5600700" y="720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47401</xdr:rowOff>
    </xdr:from>
    <xdr:ext cx="762000" cy="259045"/>
    <xdr:sp macro="" textlink="">
      <xdr:nvSpPr>
        <xdr:cNvPr id="134" name="人口1人当たり決算額の推移該当値テキスト445"/>
        <xdr:cNvSpPr txBox="1"/>
      </xdr:nvSpPr>
      <xdr:spPr>
        <a:xfrm>
          <a:off x="5740400" y="717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170002</xdr:rowOff>
    </xdr:from>
    <xdr:to>
      <xdr:col>26</xdr:col>
      <xdr:colOff>101600</xdr:colOff>
      <xdr:row>37</xdr:row>
      <xdr:rowOff>100152</xdr:rowOff>
    </xdr:to>
    <xdr:sp macro="" textlink="">
      <xdr:nvSpPr>
        <xdr:cNvPr id="135" name="楕円 134"/>
        <xdr:cNvSpPr/>
      </xdr:nvSpPr>
      <xdr:spPr bwMode="auto">
        <a:xfrm>
          <a:off x="4953000" y="7123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84929</xdr:rowOff>
    </xdr:from>
    <xdr:ext cx="736600" cy="259045"/>
    <xdr:sp macro="" textlink="">
      <xdr:nvSpPr>
        <xdr:cNvPr id="136" name="テキスト ボックス 135"/>
        <xdr:cNvSpPr txBox="1"/>
      </xdr:nvSpPr>
      <xdr:spPr>
        <a:xfrm>
          <a:off x="4622800" y="7209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124663</xdr:rowOff>
    </xdr:from>
    <xdr:to>
      <xdr:col>22</xdr:col>
      <xdr:colOff>165100</xdr:colOff>
      <xdr:row>37</xdr:row>
      <xdr:rowOff>54813</xdr:rowOff>
    </xdr:to>
    <xdr:sp macro="" textlink="">
      <xdr:nvSpPr>
        <xdr:cNvPr id="137" name="楕円 136"/>
        <xdr:cNvSpPr/>
      </xdr:nvSpPr>
      <xdr:spPr bwMode="auto">
        <a:xfrm>
          <a:off x="4254500" y="7077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39590</xdr:rowOff>
    </xdr:from>
    <xdr:ext cx="762000" cy="259045"/>
    <xdr:sp macro="" textlink="">
      <xdr:nvSpPr>
        <xdr:cNvPr id="138" name="テキスト ボックス 137"/>
        <xdr:cNvSpPr txBox="1"/>
      </xdr:nvSpPr>
      <xdr:spPr>
        <a:xfrm>
          <a:off x="3924300" y="716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274930</xdr:rowOff>
    </xdr:from>
    <xdr:to>
      <xdr:col>19</xdr:col>
      <xdr:colOff>38100</xdr:colOff>
      <xdr:row>36</xdr:row>
      <xdr:rowOff>33630</xdr:rowOff>
    </xdr:to>
    <xdr:sp macro="" textlink="">
      <xdr:nvSpPr>
        <xdr:cNvPr id="139" name="楕円 138"/>
        <xdr:cNvSpPr/>
      </xdr:nvSpPr>
      <xdr:spPr bwMode="auto">
        <a:xfrm>
          <a:off x="3556000" y="6885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43807</xdr:rowOff>
    </xdr:from>
    <xdr:ext cx="762000" cy="259045"/>
    <xdr:sp macro="" textlink="">
      <xdr:nvSpPr>
        <xdr:cNvPr id="140" name="テキスト ボックス 139"/>
        <xdr:cNvSpPr txBox="1"/>
      </xdr:nvSpPr>
      <xdr:spPr>
        <a:xfrm>
          <a:off x="3225800" y="665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96965</xdr:rowOff>
    </xdr:from>
    <xdr:to>
      <xdr:col>15</xdr:col>
      <xdr:colOff>101600</xdr:colOff>
      <xdr:row>37</xdr:row>
      <xdr:rowOff>27115</xdr:rowOff>
    </xdr:to>
    <xdr:sp macro="" textlink="">
      <xdr:nvSpPr>
        <xdr:cNvPr id="141" name="楕円 140"/>
        <xdr:cNvSpPr/>
      </xdr:nvSpPr>
      <xdr:spPr bwMode="auto">
        <a:xfrm>
          <a:off x="2857500" y="705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11892</xdr:rowOff>
    </xdr:from>
    <xdr:ext cx="762000" cy="259045"/>
    <xdr:sp macro="" textlink="">
      <xdr:nvSpPr>
        <xdr:cNvPr id="142" name="テキスト ボックス 141"/>
        <xdr:cNvSpPr txBox="1"/>
      </xdr:nvSpPr>
      <xdr:spPr>
        <a:xfrm>
          <a:off x="2527300" y="71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84,886
80,728
22.14
38,741,486
37,050,872
1,129,343
16,618,470
15,880,586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163208</xdr:rowOff>
    </xdr:from>
    <xdr:to>
      <xdr:col>24</xdr:col>
      <xdr:colOff>63500</xdr:colOff>
      <xdr:row>36</xdr:row>
      <xdr:rowOff>119507</xdr:rowOff>
    </xdr:to>
    <xdr:cxnSp macro="">
      <xdr:nvCxnSpPr>
        <xdr:cNvPr id="61" name="直線コネクタ 60"/>
        <xdr:cNvCxnSpPr/>
      </xdr:nvCxnSpPr>
      <xdr:spPr>
        <a:xfrm flipV="1">
          <a:off x="3797300" y="6163958"/>
          <a:ext cx="838200" cy="1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70339</xdr:rowOff>
    </xdr:from>
    <xdr:to>
      <xdr:col>19</xdr:col>
      <xdr:colOff>177800</xdr:colOff>
      <xdr:row>36</xdr:row>
      <xdr:rowOff>119507</xdr:rowOff>
    </xdr:to>
    <xdr:cxnSp macro="">
      <xdr:nvCxnSpPr>
        <xdr:cNvPr id="64" name="直線コネクタ 63"/>
        <xdr:cNvCxnSpPr/>
      </xdr:nvCxnSpPr>
      <xdr:spPr>
        <a:xfrm>
          <a:off x="2908300" y="6242539"/>
          <a:ext cx="889000" cy="4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70339</xdr:rowOff>
    </xdr:from>
    <xdr:to>
      <xdr:col>15</xdr:col>
      <xdr:colOff>50800</xdr:colOff>
      <xdr:row>36</xdr:row>
      <xdr:rowOff>135318</xdr:rowOff>
    </xdr:to>
    <xdr:cxnSp macro="">
      <xdr:nvCxnSpPr>
        <xdr:cNvPr id="67" name="直線コネクタ 66"/>
        <xdr:cNvCxnSpPr/>
      </xdr:nvCxnSpPr>
      <xdr:spPr>
        <a:xfrm flipV="1">
          <a:off x="2019300" y="6242539"/>
          <a:ext cx="8890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66872</xdr:rowOff>
    </xdr:from>
    <xdr:to>
      <xdr:col>10</xdr:col>
      <xdr:colOff>114300</xdr:colOff>
      <xdr:row>36</xdr:row>
      <xdr:rowOff>135318</xdr:rowOff>
    </xdr:to>
    <xdr:cxnSp macro="">
      <xdr:nvCxnSpPr>
        <xdr:cNvPr id="70" name="直線コネクタ 69"/>
        <xdr:cNvCxnSpPr/>
      </xdr:nvCxnSpPr>
      <xdr:spPr>
        <a:xfrm>
          <a:off x="1130300" y="6239072"/>
          <a:ext cx="889000" cy="6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112408</xdr:rowOff>
    </xdr:from>
    <xdr:to>
      <xdr:col>24</xdr:col>
      <xdr:colOff>114300</xdr:colOff>
      <xdr:row>36</xdr:row>
      <xdr:rowOff>42558</xdr:rowOff>
    </xdr:to>
    <xdr:sp macro="" textlink="">
      <xdr:nvSpPr>
        <xdr:cNvPr id="80" name="楕円 79"/>
        <xdr:cNvSpPr/>
      </xdr:nvSpPr>
      <xdr:spPr>
        <a:xfrm>
          <a:off x="4584700" y="61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90835</xdr:rowOff>
    </xdr:from>
    <xdr:ext cx="534377" cy="259045"/>
    <xdr:sp macro="" textlink="">
      <xdr:nvSpPr>
        <xdr:cNvPr id="81" name="人件費該当値テキスト"/>
        <xdr:cNvSpPr txBox="1"/>
      </xdr:nvSpPr>
      <xdr:spPr>
        <a:xfrm>
          <a:off x="4686300" y="60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68707</xdr:rowOff>
    </xdr:from>
    <xdr:to>
      <xdr:col>20</xdr:col>
      <xdr:colOff>38100</xdr:colOff>
      <xdr:row>36</xdr:row>
      <xdr:rowOff>170307</xdr:rowOff>
    </xdr:to>
    <xdr:sp macro="" textlink="">
      <xdr:nvSpPr>
        <xdr:cNvPr id="82" name="楕円 81"/>
        <xdr:cNvSpPr/>
      </xdr:nvSpPr>
      <xdr:spPr>
        <a:xfrm>
          <a:off x="3746500" y="62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161434</xdr:rowOff>
    </xdr:from>
    <xdr:ext cx="534377" cy="259045"/>
    <xdr:sp macro="" textlink="">
      <xdr:nvSpPr>
        <xdr:cNvPr id="83" name="テキスト ボックス 82"/>
        <xdr:cNvSpPr txBox="1"/>
      </xdr:nvSpPr>
      <xdr:spPr>
        <a:xfrm>
          <a:off x="3530111" y="63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19539</xdr:rowOff>
    </xdr:from>
    <xdr:to>
      <xdr:col>15</xdr:col>
      <xdr:colOff>101600</xdr:colOff>
      <xdr:row>36</xdr:row>
      <xdr:rowOff>121139</xdr:rowOff>
    </xdr:to>
    <xdr:sp macro="" textlink="">
      <xdr:nvSpPr>
        <xdr:cNvPr id="84" name="楕円 83"/>
        <xdr:cNvSpPr/>
      </xdr:nvSpPr>
      <xdr:spPr>
        <a:xfrm>
          <a:off x="2857500" y="61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137666</xdr:rowOff>
    </xdr:from>
    <xdr:ext cx="534377" cy="259045"/>
    <xdr:sp macro="" textlink="">
      <xdr:nvSpPr>
        <xdr:cNvPr id="85" name="テキスト ボックス 84"/>
        <xdr:cNvSpPr txBox="1"/>
      </xdr:nvSpPr>
      <xdr:spPr>
        <a:xfrm>
          <a:off x="2641111" y="596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84518</xdr:rowOff>
    </xdr:from>
    <xdr:to>
      <xdr:col>10</xdr:col>
      <xdr:colOff>165100</xdr:colOff>
      <xdr:row>37</xdr:row>
      <xdr:rowOff>14668</xdr:rowOff>
    </xdr:to>
    <xdr:sp macro="" textlink="">
      <xdr:nvSpPr>
        <xdr:cNvPr id="86" name="楕円 85"/>
        <xdr:cNvSpPr/>
      </xdr:nvSpPr>
      <xdr:spPr>
        <a:xfrm>
          <a:off x="1968500" y="6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31195</xdr:rowOff>
    </xdr:from>
    <xdr:ext cx="534377" cy="259045"/>
    <xdr:sp macro="" textlink="">
      <xdr:nvSpPr>
        <xdr:cNvPr id="87" name="テキスト ボックス 86"/>
        <xdr:cNvSpPr txBox="1"/>
      </xdr:nvSpPr>
      <xdr:spPr>
        <a:xfrm>
          <a:off x="1752111" y="60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16072</xdr:rowOff>
    </xdr:from>
    <xdr:to>
      <xdr:col>6</xdr:col>
      <xdr:colOff>38100</xdr:colOff>
      <xdr:row>36</xdr:row>
      <xdr:rowOff>117672</xdr:rowOff>
    </xdr:to>
    <xdr:sp macro="" textlink="">
      <xdr:nvSpPr>
        <xdr:cNvPr id="88" name="楕円 87"/>
        <xdr:cNvSpPr/>
      </xdr:nvSpPr>
      <xdr:spPr>
        <a:xfrm>
          <a:off x="1079500" y="61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134199</xdr:rowOff>
    </xdr:from>
    <xdr:ext cx="534377" cy="259045"/>
    <xdr:sp macro="" textlink="">
      <xdr:nvSpPr>
        <xdr:cNvPr id="89" name="テキスト ボックス 88"/>
        <xdr:cNvSpPr txBox="1"/>
      </xdr:nvSpPr>
      <xdr:spPr>
        <a:xfrm>
          <a:off x="863111" y="596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122693</xdr:rowOff>
    </xdr:from>
    <xdr:to>
      <xdr:col>24</xdr:col>
      <xdr:colOff>63500</xdr:colOff>
      <xdr:row>58</xdr:row>
      <xdr:rowOff>157357</xdr:rowOff>
    </xdr:to>
    <xdr:cxnSp macro="">
      <xdr:nvCxnSpPr>
        <xdr:cNvPr id="117" name="直線コネクタ 116"/>
        <xdr:cNvCxnSpPr/>
      </xdr:nvCxnSpPr>
      <xdr:spPr>
        <a:xfrm flipV="1">
          <a:off x="3797300" y="10066793"/>
          <a:ext cx="838200" cy="3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157357</xdr:rowOff>
    </xdr:from>
    <xdr:to>
      <xdr:col>19</xdr:col>
      <xdr:colOff>177800</xdr:colOff>
      <xdr:row>59</xdr:row>
      <xdr:rowOff>20243</xdr:rowOff>
    </xdr:to>
    <xdr:cxnSp macro="">
      <xdr:nvCxnSpPr>
        <xdr:cNvPr id="120" name="直線コネクタ 119"/>
        <xdr:cNvCxnSpPr/>
      </xdr:nvCxnSpPr>
      <xdr:spPr>
        <a:xfrm flipV="1">
          <a:off x="2908300" y="10101457"/>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16064</xdr:rowOff>
    </xdr:from>
    <xdr:to>
      <xdr:col>15</xdr:col>
      <xdr:colOff>50800</xdr:colOff>
      <xdr:row>59</xdr:row>
      <xdr:rowOff>20243</xdr:rowOff>
    </xdr:to>
    <xdr:cxnSp macro="">
      <xdr:nvCxnSpPr>
        <xdr:cNvPr id="123" name="直線コネクタ 122"/>
        <xdr:cNvCxnSpPr/>
      </xdr:nvCxnSpPr>
      <xdr:spPr>
        <a:xfrm>
          <a:off x="2019300" y="10131614"/>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16064</xdr:rowOff>
    </xdr:from>
    <xdr:to>
      <xdr:col>10</xdr:col>
      <xdr:colOff>114300</xdr:colOff>
      <xdr:row>59</xdr:row>
      <xdr:rowOff>67261</xdr:rowOff>
    </xdr:to>
    <xdr:cxnSp macro="">
      <xdr:nvCxnSpPr>
        <xdr:cNvPr id="126" name="直線コネクタ 125"/>
        <xdr:cNvCxnSpPr/>
      </xdr:nvCxnSpPr>
      <xdr:spPr>
        <a:xfrm flipV="1">
          <a:off x="1130300" y="10131614"/>
          <a:ext cx="889000" cy="5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71893</xdr:rowOff>
    </xdr:from>
    <xdr:to>
      <xdr:col>24</xdr:col>
      <xdr:colOff>114300</xdr:colOff>
      <xdr:row>59</xdr:row>
      <xdr:rowOff>2043</xdr:rowOff>
    </xdr:to>
    <xdr:sp macro="" textlink="">
      <xdr:nvSpPr>
        <xdr:cNvPr id="136" name="楕円 135"/>
        <xdr:cNvSpPr/>
      </xdr:nvSpPr>
      <xdr:spPr>
        <a:xfrm>
          <a:off x="4584700" y="1001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50320</xdr:rowOff>
    </xdr:from>
    <xdr:ext cx="534377" cy="259045"/>
    <xdr:sp macro="" textlink="">
      <xdr:nvSpPr>
        <xdr:cNvPr id="137" name="物件費該当値テキスト"/>
        <xdr:cNvSpPr txBox="1"/>
      </xdr:nvSpPr>
      <xdr:spPr>
        <a:xfrm>
          <a:off x="4686300" y="99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106557</xdr:rowOff>
    </xdr:from>
    <xdr:to>
      <xdr:col>20</xdr:col>
      <xdr:colOff>38100</xdr:colOff>
      <xdr:row>59</xdr:row>
      <xdr:rowOff>36707</xdr:rowOff>
    </xdr:to>
    <xdr:sp macro="" textlink="">
      <xdr:nvSpPr>
        <xdr:cNvPr id="138" name="楕円 137"/>
        <xdr:cNvSpPr/>
      </xdr:nvSpPr>
      <xdr:spPr>
        <a:xfrm>
          <a:off x="3746500" y="1005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27834</xdr:rowOff>
    </xdr:from>
    <xdr:ext cx="534377" cy="259045"/>
    <xdr:sp macro="" textlink="">
      <xdr:nvSpPr>
        <xdr:cNvPr id="139" name="テキスト ボックス 138"/>
        <xdr:cNvSpPr txBox="1"/>
      </xdr:nvSpPr>
      <xdr:spPr>
        <a:xfrm>
          <a:off x="3530111" y="1014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140893</xdr:rowOff>
    </xdr:from>
    <xdr:to>
      <xdr:col>15</xdr:col>
      <xdr:colOff>101600</xdr:colOff>
      <xdr:row>59</xdr:row>
      <xdr:rowOff>71043</xdr:rowOff>
    </xdr:to>
    <xdr:sp macro="" textlink="">
      <xdr:nvSpPr>
        <xdr:cNvPr id="140" name="楕円 139"/>
        <xdr:cNvSpPr/>
      </xdr:nvSpPr>
      <xdr:spPr>
        <a:xfrm>
          <a:off x="2857500" y="100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62170</xdr:rowOff>
    </xdr:from>
    <xdr:ext cx="534377" cy="259045"/>
    <xdr:sp macro="" textlink="">
      <xdr:nvSpPr>
        <xdr:cNvPr id="141" name="テキスト ボックス 140"/>
        <xdr:cNvSpPr txBox="1"/>
      </xdr:nvSpPr>
      <xdr:spPr>
        <a:xfrm>
          <a:off x="2641111" y="1017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136714</xdr:rowOff>
    </xdr:from>
    <xdr:to>
      <xdr:col>10</xdr:col>
      <xdr:colOff>165100</xdr:colOff>
      <xdr:row>59</xdr:row>
      <xdr:rowOff>66864</xdr:rowOff>
    </xdr:to>
    <xdr:sp macro="" textlink="">
      <xdr:nvSpPr>
        <xdr:cNvPr id="142" name="楕円 141"/>
        <xdr:cNvSpPr/>
      </xdr:nvSpPr>
      <xdr:spPr>
        <a:xfrm>
          <a:off x="1968500" y="100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57991</xdr:rowOff>
    </xdr:from>
    <xdr:ext cx="534377" cy="259045"/>
    <xdr:sp macro="" textlink="">
      <xdr:nvSpPr>
        <xdr:cNvPr id="143" name="テキスト ボックス 142"/>
        <xdr:cNvSpPr txBox="1"/>
      </xdr:nvSpPr>
      <xdr:spPr>
        <a:xfrm>
          <a:off x="1752111" y="1017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16461</xdr:rowOff>
    </xdr:from>
    <xdr:to>
      <xdr:col>6</xdr:col>
      <xdr:colOff>38100</xdr:colOff>
      <xdr:row>59</xdr:row>
      <xdr:rowOff>118061</xdr:rowOff>
    </xdr:to>
    <xdr:sp macro="" textlink="">
      <xdr:nvSpPr>
        <xdr:cNvPr id="144" name="楕円 143"/>
        <xdr:cNvSpPr/>
      </xdr:nvSpPr>
      <xdr:spPr>
        <a:xfrm>
          <a:off x="1079500" y="1013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109188</xdr:rowOff>
    </xdr:from>
    <xdr:ext cx="534377" cy="259045"/>
    <xdr:sp macro="" textlink="">
      <xdr:nvSpPr>
        <xdr:cNvPr id="145" name="テキスト ボックス 144"/>
        <xdr:cNvSpPr txBox="1"/>
      </xdr:nvSpPr>
      <xdr:spPr>
        <a:xfrm>
          <a:off x="863111" y="1022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90608</xdr:rowOff>
    </xdr:from>
    <xdr:to>
      <xdr:col>24</xdr:col>
      <xdr:colOff>63500</xdr:colOff>
      <xdr:row>77</xdr:row>
      <xdr:rowOff>120041</xdr:rowOff>
    </xdr:to>
    <xdr:cxnSp macro="">
      <xdr:nvCxnSpPr>
        <xdr:cNvPr id="170" name="直線コネクタ 169"/>
        <xdr:cNvCxnSpPr/>
      </xdr:nvCxnSpPr>
      <xdr:spPr>
        <a:xfrm>
          <a:off x="3797300" y="13292258"/>
          <a:ext cx="838200" cy="2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90608</xdr:rowOff>
    </xdr:from>
    <xdr:to>
      <xdr:col>19</xdr:col>
      <xdr:colOff>177800</xdr:colOff>
      <xdr:row>77</xdr:row>
      <xdr:rowOff>121983</xdr:rowOff>
    </xdr:to>
    <xdr:cxnSp macro="">
      <xdr:nvCxnSpPr>
        <xdr:cNvPr id="173" name="直線コネクタ 172"/>
        <xdr:cNvCxnSpPr/>
      </xdr:nvCxnSpPr>
      <xdr:spPr>
        <a:xfrm flipV="1">
          <a:off x="2908300" y="13292258"/>
          <a:ext cx="8890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141929</xdr:rowOff>
    </xdr:from>
    <xdr:to>
      <xdr:col>15</xdr:col>
      <xdr:colOff>50800</xdr:colOff>
      <xdr:row>77</xdr:row>
      <xdr:rowOff>121983</xdr:rowOff>
    </xdr:to>
    <xdr:cxnSp macro="">
      <xdr:nvCxnSpPr>
        <xdr:cNvPr id="176" name="直線コネクタ 175"/>
        <xdr:cNvCxnSpPr/>
      </xdr:nvCxnSpPr>
      <xdr:spPr>
        <a:xfrm>
          <a:off x="2019300" y="13172129"/>
          <a:ext cx="889000" cy="15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141929</xdr:rowOff>
    </xdr:from>
    <xdr:to>
      <xdr:col>10</xdr:col>
      <xdr:colOff>114300</xdr:colOff>
      <xdr:row>76</xdr:row>
      <xdr:rowOff>144672</xdr:rowOff>
    </xdr:to>
    <xdr:cxnSp macro="">
      <xdr:nvCxnSpPr>
        <xdr:cNvPr id="179" name="直線コネクタ 178"/>
        <xdr:cNvCxnSpPr/>
      </xdr:nvCxnSpPr>
      <xdr:spPr>
        <a:xfrm flipV="1">
          <a:off x="1130300" y="1317212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69241</xdr:rowOff>
    </xdr:from>
    <xdr:to>
      <xdr:col>24</xdr:col>
      <xdr:colOff>114300</xdr:colOff>
      <xdr:row>77</xdr:row>
      <xdr:rowOff>170841</xdr:rowOff>
    </xdr:to>
    <xdr:sp macro="" textlink="">
      <xdr:nvSpPr>
        <xdr:cNvPr id="189" name="楕円 188"/>
        <xdr:cNvSpPr/>
      </xdr:nvSpPr>
      <xdr:spPr>
        <a:xfrm>
          <a:off x="4584700" y="132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155618</xdr:rowOff>
    </xdr:from>
    <xdr:ext cx="469744" cy="259045"/>
    <xdr:sp macro="" textlink="">
      <xdr:nvSpPr>
        <xdr:cNvPr id="190" name="維持補修費該当値テキスト"/>
        <xdr:cNvSpPr txBox="1"/>
      </xdr:nvSpPr>
      <xdr:spPr>
        <a:xfrm>
          <a:off x="4686300" y="131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39808</xdr:rowOff>
    </xdr:from>
    <xdr:to>
      <xdr:col>20</xdr:col>
      <xdr:colOff>38100</xdr:colOff>
      <xdr:row>77</xdr:row>
      <xdr:rowOff>141408</xdr:rowOff>
    </xdr:to>
    <xdr:sp macro="" textlink="">
      <xdr:nvSpPr>
        <xdr:cNvPr id="191" name="楕円 190"/>
        <xdr:cNvSpPr/>
      </xdr:nvSpPr>
      <xdr:spPr>
        <a:xfrm>
          <a:off x="3746500" y="1324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132535</xdr:rowOff>
    </xdr:from>
    <xdr:ext cx="469744" cy="259045"/>
    <xdr:sp macro="" textlink="">
      <xdr:nvSpPr>
        <xdr:cNvPr id="192" name="テキスト ボックス 191"/>
        <xdr:cNvSpPr txBox="1"/>
      </xdr:nvSpPr>
      <xdr:spPr>
        <a:xfrm>
          <a:off x="3562428" y="1333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71183</xdr:rowOff>
    </xdr:from>
    <xdr:to>
      <xdr:col>15</xdr:col>
      <xdr:colOff>101600</xdr:colOff>
      <xdr:row>78</xdr:row>
      <xdr:rowOff>1333</xdr:rowOff>
    </xdr:to>
    <xdr:sp macro="" textlink="">
      <xdr:nvSpPr>
        <xdr:cNvPr id="193" name="楕円 192"/>
        <xdr:cNvSpPr/>
      </xdr:nvSpPr>
      <xdr:spPr>
        <a:xfrm>
          <a:off x="2857500" y="132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163910</xdr:rowOff>
    </xdr:from>
    <xdr:ext cx="469744" cy="259045"/>
    <xdr:sp macro="" textlink="">
      <xdr:nvSpPr>
        <xdr:cNvPr id="194" name="テキスト ボックス 193"/>
        <xdr:cNvSpPr txBox="1"/>
      </xdr:nvSpPr>
      <xdr:spPr>
        <a:xfrm>
          <a:off x="2673428" y="1336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91129</xdr:rowOff>
    </xdr:from>
    <xdr:to>
      <xdr:col>10</xdr:col>
      <xdr:colOff>165100</xdr:colOff>
      <xdr:row>77</xdr:row>
      <xdr:rowOff>21279</xdr:rowOff>
    </xdr:to>
    <xdr:sp macro="" textlink="">
      <xdr:nvSpPr>
        <xdr:cNvPr id="195" name="楕円 194"/>
        <xdr:cNvSpPr/>
      </xdr:nvSpPr>
      <xdr:spPr>
        <a:xfrm>
          <a:off x="1968500" y="131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12406</xdr:rowOff>
    </xdr:from>
    <xdr:ext cx="469744" cy="259045"/>
    <xdr:sp macro="" textlink="">
      <xdr:nvSpPr>
        <xdr:cNvPr id="196" name="テキスト ボックス 195"/>
        <xdr:cNvSpPr txBox="1"/>
      </xdr:nvSpPr>
      <xdr:spPr>
        <a:xfrm>
          <a:off x="1784428" y="1321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93872</xdr:rowOff>
    </xdr:from>
    <xdr:to>
      <xdr:col>6</xdr:col>
      <xdr:colOff>38100</xdr:colOff>
      <xdr:row>77</xdr:row>
      <xdr:rowOff>24022</xdr:rowOff>
    </xdr:to>
    <xdr:sp macro="" textlink="">
      <xdr:nvSpPr>
        <xdr:cNvPr id="197" name="楕円 196"/>
        <xdr:cNvSpPr/>
      </xdr:nvSpPr>
      <xdr:spPr>
        <a:xfrm>
          <a:off x="1079500" y="131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15149</xdr:rowOff>
    </xdr:from>
    <xdr:ext cx="469744" cy="259045"/>
    <xdr:sp macro="" textlink="">
      <xdr:nvSpPr>
        <xdr:cNvPr id="198" name="テキスト ボックス 197"/>
        <xdr:cNvSpPr txBox="1"/>
      </xdr:nvSpPr>
      <xdr:spPr>
        <a:xfrm>
          <a:off x="895428" y="1321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1093</xdr:rowOff>
    </xdr:from>
    <xdr:to>
      <xdr:col>24</xdr:col>
      <xdr:colOff>63500</xdr:colOff>
      <xdr:row>97</xdr:row>
      <xdr:rowOff>47600</xdr:rowOff>
    </xdr:to>
    <xdr:cxnSp macro="">
      <xdr:nvCxnSpPr>
        <xdr:cNvPr id="228" name="直線コネクタ 227"/>
        <xdr:cNvCxnSpPr/>
      </xdr:nvCxnSpPr>
      <xdr:spPr>
        <a:xfrm flipV="1">
          <a:off x="3797300" y="16631743"/>
          <a:ext cx="838200" cy="4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47600</xdr:rowOff>
    </xdr:from>
    <xdr:to>
      <xdr:col>19</xdr:col>
      <xdr:colOff>177800</xdr:colOff>
      <xdr:row>97</xdr:row>
      <xdr:rowOff>116446</xdr:rowOff>
    </xdr:to>
    <xdr:cxnSp macro="">
      <xdr:nvCxnSpPr>
        <xdr:cNvPr id="231" name="直線コネクタ 230"/>
        <xdr:cNvCxnSpPr/>
      </xdr:nvCxnSpPr>
      <xdr:spPr>
        <a:xfrm flipV="1">
          <a:off x="2908300" y="16678250"/>
          <a:ext cx="889000" cy="6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116446</xdr:rowOff>
    </xdr:from>
    <xdr:to>
      <xdr:col>15</xdr:col>
      <xdr:colOff>50800</xdr:colOff>
      <xdr:row>97</xdr:row>
      <xdr:rowOff>126709</xdr:rowOff>
    </xdr:to>
    <xdr:cxnSp macro="">
      <xdr:nvCxnSpPr>
        <xdr:cNvPr id="234" name="直線コネクタ 233"/>
        <xdr:cNvCxnSpPr/>
      </xdr:nvCxnSpPr>
      <xdr:spPr>
        <a:xfrm flipV="1">
          <a:off x="2019300" y="16747096"/>
          <a:ext cx="8890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126709</xdr:rowOff>
    </xdr:from>
    <xdr:to>
      <xdr:col>10</xdr:col>
      <xdr:colOff>114300</xdr:colOff>
      <xdr:row>97</xdr:row>
      <xdr:rowOff>131445</xdr:rowOff>
    </xdr:to>
    <xdr:cxnSp macro="">
      <xdr:nvCxnSpPr>
        <xdr:cNvPr id="237" name="直線コネクタ 236"/>
        <xdr:cNvCxnSpPr/>
      </xdr:nvCxnSpPr>
      <xdr:spPr>
        <a:xfrm flipV="1">
          <a:off x="1130300" y="1675735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121743</xdr:rowOff>
    </xdr:from>
    <xdr:to>
      <xdr:col>24</xdr:col>
      <xdr:colOff>114300</xdr:colOff>
      <xdr:row>97</xdr:row>
      <xdr:rowOff>51893</xdr:rowOff>
    </xdr:to>
    <xdr:sp macro="" textlink="">
      <xdr:nvSpPr>
        <xdr:cNvPr id="247" name="楕円 246"/>
        <xdr:cNvSpPr/>
      </xdr:nvSpPr>
      <xdr:spPr>
        <a:xfrm>
          <a:off x="4584700" y="165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144620</xdr:rowOff>
    </xdr:from>
    <xdr:ext cx="534377" cy="259045"/>
    <xdr:sp macro="" textlink="">
      <xdr:nvSpPr>
        <xdr:cNvPr id="248" name="扶助費該当値テキスト"/>
        <xdr:cNvSpPr txBox="1"/>
      </xdr:nvSpPr>
      <xdr:spPr>
        <a:xfrm>
          <a:off x="4686300" y="164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168250</xdr:rowOff>
    </xdr:from>
    <xdr:to>
      <xdr:col>20</xdr:col>
      <xdr:colOff>38100</xdr:colOff>
      <xdr:row>97</xdr:row>
      <xdr:rowOff>98400</xdr:rowOff>
    </xdr:to>
    <xdr:sp macro="" textlink="">
      <xdr:nvSpPr>
        <xdr:cNvPr id="249" name="楕円 248"/>
        <xdr:cNvSpPr/>
      </xdr:nvSpPr>
      <xdr:spPr>
        <a:xfrm>
          <a:off x="3746500" y="166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114927</xdr:rowOff>
    </xdr:from>
    <xdr:ext cx="534377" cy="259045"/>
    <xdr:sp macro="" textlink="">
      <xdr:nvSpPr>
        <xdr:cNvPr id="250" name="テキスト ボックス 249"/>
        <xdr:cNvSpPr txBox="1"/>
      </xdr:nvSpPr>
      <xdr:spPr>
        <a:xfrm>
          <a:off x="3530111" y="1640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65646</xdr:rowOff>
    </xdr:from>
    <xdr:to>
      <xdr:col>15</xdr:col>
      <xdr:colOff>101600</xdr:colOff>
      <xdr:row>97</xdr:row>
      <xdr:rowOff>167246</xdr:rowOff>
    </xdr:to>
    <xdr:sp macro="" textlink="">
      <xdr:nvSpPr>
        <xdr:cNvPr id="251" name="楕円 250"/>
        <xdr:cNvSpPr/>
      </xdr:nvSpPr>
      <xdr:spPr>
        <a:xfrm>
          <a:off x="2857500" y="1669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12323</xdr:rowOff>
    </xdr:from>
    <xdr:ext cx="534377" cy="259045"/>
    <xdr:sp macro="" textlink="">
      <xdr:nvSpPr>
        <xdr:cNvPr id="252" name="テキスト ボックス 251"/>
        <xdr:cNvSpPr txBox="1"/>
      </xdr:nvSpPr>
      <xdr:spPr>
        <a:xfrm>
          <a:off x="2641111" y="164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75909</xdr:rowOff>
    </xdr:from>
    <xdr:to>
      <xdr:col>10</xdr:col>
      <xdr:colOff>165100</xdr:colOff>
      <xdr:row>98</xdr:row>
      <xdr:rowOff>6059</xdr:rowOff>
    </xdr:to>
    <xdr:sp macro="" textlink="">
      <xdr:nvSpPr>
        <xdr:cNvPr id="253" name="楕円 252"/>
        <xdr:cNvSpPr/>
      </xdr:nvSpPr>
      <xdr:spPr>
        <a:xfrm>
          <a:off x="1968500" y="16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22586</xdr:rowOff>
    </xdr:from>
    <xdr:ext cx="534377" cy="259045"/>
    <xdr:sp macro="" textlink="">
      <xdr:nvSpPr>
        <xdr:cNvPr id="254" name="テキスト ボックス 253"/>
        <xdr:cNvSpPr txBox="1"/>
      </xdr:nvSpPr>
      <xdr:spPr>
        <a:xfrm>
          <a:off x="1752111" y="1648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80645</xdr:rowOff>
    </xdr:from>
    <xdr:to>
      <xdr:col>6</xdr:col>
      <xdr:colOff>38100</xdr:colOff>
      <xdr:row>98</xdr:row>
      <xdr:rowOff>10795</xdr:rowOff>
    </xdr:to>
    <xdr:sp macro="" textlink="">
      <xdr:nvSpPr>
        <xdr:cNvPr id="255" name="楕円 254"/>
        <xdr:cNvSpPr/>
      </xdr:nvSpPr>
      <xdr:spPr>
        <a:xfrm>
          <a:off x="1079500" y="16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27322</xdr:rowOff>
    </xdr:from>
    <xdr:ext cx="534377" cy="259045"/>
    <xdr:sp macro="" textlink="">
      <xdr:nvSpPr>
        <xdr:cNvPr id="256" name="テキスト ボックス 255"/>
        <xdr:cNvSpPr txBox="1"/>
      </xdr:nvSpPr>
      <xdr:spPr>
        <a:xfrm>
          <a:off x="863111" y="164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41653</xdr:rowOff>
    </xdr:from>
    <xdr:to>
      <xdr:col>55</xdr:col>
      <xdr:colOff>0</xdr:colOff>
      <xdr:row>38</xdr:row>
      <xdr:rowOff>55762</xdr:rowOff>
    </xdr:to>
    <xdr:cxnSp macro="">
      <xdr:nvCxnSpPr>
        <xdr:cNvPr id="283" name="直線コネクタ 282"/>
        <xdr:cNvCxnSpPr/>
      </xdr:nvCxnSpPr>
      <xdr:spPr>
        <a:xfrm flipV="1">
          <a:off x="9639300" y="6042403"/>
          <a:ext cx="838200" cy="52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42806</xdr:rowOff>
    </xdr:from>
    <xdr:to>
      <xdr:col>50</xdr:col>
      <xdr:colOff>114300</xdr:colOff>
      <xdr:row>38</xdr:row>
      <xdr:rowOff>55762</xdr:rowOff>
    </xdr:to>
    <xdr:cxnSp macro="">
      <xdr:nvCxnSpPr>
        <xdr:cNvPr id="286" name="直線コネクタ 285"/>
        <xdr:cNvCxnSpPr/>
      </xdr:nvCxnSpPr>
      <xdr:spPr>
        <a:xfrm>
          <a:off x="8750300" y="6557906"/>
          <a:ext cx="889000" cy="1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41009</xdr:rowOff>
    </xdr:from>
    <xdr:to>
      <xdr:col>45</xdr:col>
      <xdr:colOff>177800</xdr:colOff>
      <xdr:row>38</xdr:row>
      <xdr:rowOff>42806</xdr:rowOff>
    </xdr:to>
    <xdr:cxnSp macro="">
      <xdr:nvCxnSpPr>
        <xdr:cNvPr id="289" name="直線コネクタ 288"/>
        <xdr:cNvCxnSpPr/>
      </xdr:nvCxnSpPr>
      <xdr:spPr>
        <a:xfrm>
          <a:off x="7861300" y="6556109"/>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32217</xdr:rowOff>
    </xdr:from>
    <xdr:to>
      <xdr:col>41</xdr:col>
      <xdr:colOff>50800</xdr:colOff>
      <xdr:row>38</xdr:row>
      <xdr:rowOff>41009</xdr:rowOff>
    </xdr:to>
    <xdr:cxnSp macro="">
      <xdr:nvCxnSpPr>
        <xdr:cNvPr id="292" name="直線コネクタ 291"/>
        <xdr:cNvCxnSpPr/>
      </xdr:nvCxnSpPr>
      <xdr:spPr>
        <a:xfrm>
          <a:off x="6972300" y="6547317"/>
          <a:ext cx="88900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162303</xdr:rowOff>
    </xdr:from>
    <xdr:to>
      <xdr:col>55</xdr:col>
      <xdr:colOff>50800</xdr:colOff>
      <xdr:row>35</xdr:row>
      <xdr:rowOff>92453</xdr:rowOff>
    </xdr:to>
    <xdr:sp macro="" textlink="">
      <xdr:nvSpPr>
        <xdr:cNvPr id="302" name="楕円 301"/>
        <xdr:cNvSpPr/>
      </xdr:nvSpPr>
      <xdr:spPr>
        <a:xfrm>
          <a:off x="10426700" y="599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77230</xdr:rowOff>
    </xdr:from>
    <xdr:ext cx="599010" cy="259045"/>
    <xdr:sp macro="" textlink="">
      <xdr:nvSpPr>
        <xdr:cNvPr id="303" name="補助費等該当値テキスト"/>
        <xdr:cNvSpPr txBox="1"/>
      </xdr:nvSpPr>
      <xdr:spPr>
        <a:xfrm>
          <a:off x="10528300" y="590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4962</xdr:rowOff>
    </xdr:from>
    <xdr:to>
      <xdr:col>50</xdr:col>
      <xdr:colOff>165100</xdr:colOff>
      <xdr:row>38</xdr:row>
      <xdr:rowOff>106562</xdr:rowOff>
    </xdr:to>
    <xdr:sp macro="" textlink="">
      <xdr:nvSpPr>
        <xdr:cNvPr id="304" name="楕円 303"/>
        <xdr:cNvSpPr/>
      </xdr:nvSpPr>
      <xdr:spPr>
        <a:xfrm>
          <a:off x="9588500" y="65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97689</xdr:rowOff>
    </xdr:from>
    <xdr:ext cx="534377" cy="259045"/>
    <xdr:sp macro="" textlink="">
      <xdr:nvSpPr>
        <xdr:cNvPr id="305" name="テキスト ボックス 304"/>
        <xdr:cNvSpPr txBox="1"/>
      </xdr:nvSpPr>
      <xdr:spPr>
        <a:xfrm>
          <a:off x="9372111" y="661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163456</xdr:rowOff>
    </xdr:from>
    <xdr:to>
      <xdr:col>46</xdr:col>
      <xdr:colOff>38100</xdr:colOff>
      <xdr:row>38</xdr:row>
      <xdr:rowOff>93606</xdr:rowOff>
    </xdr:to>
    <xdr:sp macro="" textlink="">
      <xdr:nvSpPr>
        <xdr:cNvPr id="306" name="楕円 305"/>
        <xdr:cNvSpPr/>
      </xdr:nvSpPr>
      <xdr:spPr>
        <a:xfrm>
          <a:off x="8699500" y="65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84733</xdr:rowOff>
    </xdr:from>
    <xdr:ext cx="534377" cy="259045"/>
    <xdr:sp macro="" textlink="">
      <xdr:nvSpPr>
        <xdr:cNvPr id="307" name="テキスト ボックス 306"/>
        <xdr:cNvSpPr txBox="1"/>
      </xdr:nvSpPr>
      <xdr:spPr>
        <a:xfrm>
          <a:off x="8483111" y="65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161659</xdr:rowOff>
    </xdr:from>
    <xdr:to>
      <xdr:col>41</xdr:col>
      <xdr:colOff>101600</xdr:colOff>
      <xdr:row>38</xdr:row>
      <xdr:rowOff>91809</xdr:rowOff>
    </xdr:to>
    <xdr:sp macro="" textlink="">
      <xdr:nvSpPr>
        <xdr:cNvPr id="308" name="楕円 307"/>
        <xdr:cNvSpPr/>
      </xdr:nvSpPr>
      <xdr:spPr>
        <a:xfrm>
          <a:off x="7810500" y="65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82936</xdr:rowOff>
    </xdr:from>
    <xdr:ext cx="534377" cy="259045"/>
    <xdr:sp macro="" textlink="">
      <xdr:nvSpPr>
        <xdr:cNvPr id="309" name="テキスト ボックス 308"/>
        <xdr:cNvSpPr txBox="1"/>
      </xdr:nvSpPr>
      <xdr:spPr>
        <a:xfrm>
          <a:off x="7594111" y="659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152867</xdr:rowOff>
    </xdr:from>
    <xdr:to>
      <xdr:col>36</xdr:col>
      <xdr:colOff>165100</xdr:colOff>
      <xdr:row>38</xdr:row>
      <xdr:rowOff>83017</xdr:rowOff>
    </xdr:to>
    <xdr:sp macro="" textlink="">
      <xdr:nvSpPr>
        <xdr:cNvPr id="310" name="楕円 309"/>
        <xdr:cNvSpPr/>
      </xdr:nvSpPr>
      <xdr:spPr>
        <a:xfrm>
          <a:off x="6921500" y="649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74144</xdr:rowOff>
    </xdr:from>
    <xdr:ext cx="534377" cy="259045"/>
    <xdr:sp macro="" textlink="">
      <xdr:nvSpPr>
        <xdr:cNvPr id="311" name="テキスト ボックス 310"/>
        <xdr:cNvSpPr txBox="1"/>
      </xdr:nvSpPr>
      <xdr:spPr>
        <a:xfrm>
          <a:off x="6705111" y="65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122911</xdr:rowOff>
    </xdr:from>
    <xdr:to>
      <xdr:col>55</xdr:col>
      <xdr:colOff>0</xdr:colOff>
      <xdr:row>59</xdr:row>
      <xdr:rowOff>5815</xdr:rowOff>
    </xdr:to>
    <xdr:cxnSp macro="">
      <xdr:nvCxnSpPr>
        <xdr:cNvPr id="342" name="直線コネクタ 341"/>
        <xdr:cNvCxnSpPr/>
      </xdr:nvCxnSpPr>
      <xdr:spPr>
        <a:xfrm>
          <a:off x="9639300" y="10067011"/>
          <a:ext cx="838200" cy="5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105694</xdr:rowOff>
    </xdr:from>
    <xdr:to>
      <xdr:col>50</xdr:col>
      <xdr:colOff>114300</xdr:colOff>
      <xdr:row>58</xdr:row>
      <xdr:rowOff>122911</xdr:rowOff>
    </xdr:to>
    <xdr:cxnSp macro="">
      <xdr:nvCxnSpPr>
        <xdr:cNvPr id="345" name="直線コネクタ 344"/>
        <xdr:cNvCxnSpPr/>
      </xdr:nvCxnSpPr>
      <xdr:spPr>
        <a:xfrm>
          <a:off x="8750300" y="10049794"/>
          <a:ext cx="889000" cy="1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42487</xdr:rowOff>
    </xdr:from>
    <xdr:to>
      <xdr:col>45</xdr:col>
      <xdr:colOff>177800</xdr:colOff>
      <xdr:row>58</xdr:row>
      <xdr:rowOff>105694</xdr:rowOff>
    </xdr:to>
    <xdr:cxnSp macro="">
      <xdr:nvCxnSpPr>
        <xdr:cNvPr id="348" name="直線コネクタ 347"/>
        <xdr:cNvCxnSpPr/>
      </xdr:nvCxnSpPr>
      <xdr:spPr>
        <a:xfrm>
          <a:off x="7861300" y="9986587"/>
          <a:ext cx="889000" cy="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42487</xdr:rowOff>
    </xdr:from>
    <xdr:to>
      <xdr:col>41</xdr:col>
      <xdr:colOff>50800</xdr:colOff>
      <xdr:row>58</xdr:row>
      <xdr:rowOff>103284</xdr:rowOff>
    </xdr:to>
    <xdr:cxnSp macro="">
      <xdr:nvCxnSpPr>
        <xdr:cNvPr id="351" name="直線コネクタ 350"/>
        <xdr:cNvCxnSpPr/>
      </xdr:nvCxnSpPr>
      <xdr:spPr>
        <a:xfrm flipV="1">
          <a:off x="6972300" y="9986587"/>
          <a:ext cx="889000" cy="6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126465</xdr:rowOff>
    </xdr:from>
    <xdr:to>
      <xdr:col>55</xdr:col>
      <xdr:colOff>50800</xdr:colOff>
      <xdr:row>59</xdr:row>
      <xdr:rowOff>56615</xdr:rowOff>
    </xdr:to>
    <xdr:sp macro="" textlink="">
      <xdr:nvSpPr>
        <xdr:cNvPr id="361" name="楕円 360"/>
        <xdr:cNvSpPr/>
      </xdr:nvSpPr>
      <xdr:spPr>
        <a:xfrm>
          <a:off x="10426700" y="100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41392</xdr:rowOff>
    </xdr:from>
    <xdr:ext cx="534377" cy="259045"/>
    <xdr:sp macro="" textlink="">
      <xdr:nvSpPr>
        <xdr:cNvPr id="362" name="普通建設事業費該当値テキスト"/>
        <xdr:cNvSpPr txBox="1"/>
      </xdr:nvSpPr>
      <xdr:spPr>
        <a:xfrm>
          <a:off x="10528300" y="998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72111</xdr:rowOff>
    </xdr:from>
    <xdr:to>
      <xdr:col>50</xdr:col>
      <xdr:colOff>165100</xdr:colOff>
      <xdr:row>59</xdr:row>
      <xdr:rowOff>2261</xdr:rowOff>
    </xdr:to>
    <xdr:sp macro="" textlink="">
      <xdr:nvSpPr>
        <xdr:cNvPr id="363" name="楕円 362"/>
        <xdr:cNvSpPr/>
      </xdr:nvSpPr>
      <xdr:spPr>
        <a:xfrm>
          <a:off x="9588500" y="1001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164838</xdr:rowOff>
    </xdr:from>
    <xdr:ext cx="534377" cy="259045"/>
    <xdr:sp macro="" textlink="">
      <xdr:nvSpPr>
        <xdr:cNvPr id="364" name="テキスト ボックス 363"/>
        <xdr:cNvSpPr txBox="1"/>
      </xdr:nvSpPr>
      <xdr:spPr>
        <a:xfrm>
          <a:off x="9372111" y="1010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54894</xdr:rowOff>
    </xdr:from>
    <xdr:to>
      <xdr:col>46</xdr:col>
      <xdr:colOff>38100</xdr:colOff>
      <xdr:row>58</xdr:row>
      <xdr:rowOff>156494</xdr:rowOff>
    </xdr:to>
    <xdr:sp macro="" textlink="">
      <xdr:nvSpPr>
        <xdr:cNvPr id="365" name="楕円 364"/>
        <xdr:cNvSpPr/>
      </xdr:nvSpPr>
      <xdr:spPr>
        <a:xfrm>
          <a:off x="8699500" y="999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147621</xdr:rowOff>
    </xdr:from>
    <xdr:ext cx="534377" cy="259045"/>
    <xdr:sp macro="" textlink="">
      <xdr:nvSpPr>
        <xdr:cNvPr id="366" name="テキスト ボックス 365"/>
        <xdr:cNvSpPr txBox="1"/>
      </xdr:nvSpPr>
      <xdr:spPr>
        <a:xfrm>
          <a:off x="8483111" y="100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163137</xdr:rowOff>
    </xdr:from>
    <xdr:to>
      <xdr:col>41</xdr:col>
      <xdr:colOff>101600</xdr:colOff>
      <xdr:row>58</xdr:row>
      <xdr:rowOff>93287</xdr:rowOff>
    </xdr:to>
    <xdr:sp macro="" textlink="">
      <xdr:nvSpPr>
        <xdr:cNvPr id="367" name="楕円 366"/>
        <xdr:cNvSpPr/>
      </xdr:nvSpPr>
      <xdr:spPr>
        <a:xfrm>
          <a:off x="7810500" y="99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109814</xdr:rowOff>
    </xdr:from>
    <xdr:ext cx="534377" cy="259045"/>
    <xdr:sp macro="" textlink="">
      <xdr:nvSpPr>
        <xdr:cNvPr id="368" name="テキスト ボックス 367"/>
        <xdr:cNvSpPr txBox="1"/>
      </xdr:nvSpPr>
      <xdr:spPr>
        <a:xfrm>
          <a:off x="7594111" y="971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52484</xdr:rowOff>
    </xdr:from>
    <xdr:to>
      <xdr:col>36</xdr:col>
      <xdr:colOff>165100</xdr:colOff>
      <xdr:row>58</xdr:row>
      <xdr:rowOff>154084</xdr:rowOff>
    </xdr:to>
    <xdr:sp macro="" textlink="">
      <xdr:nvSpPr>
        <xdr:cNvPr id="369" name="楕円 368"/>
        <xdr:cNvSpPr/>
      </xdr:nvSpPr>
      <xdr:spPr>
        <a:xfrm>
          <a:off x="6921500" y="9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145211</xdr:rowOff>
    </xdr:from>
    <xdr:ext cx="534377" cy="259045"/>
    <xdr:sp macro="" textlink="">
      <xdr:nvSpPr>
        <xdr:cNvPr id="370" name="テキスト ボックス 369"/>
        <xdr:cNvSpPr txBox="1"/>
      </xdr:nvSpPr>
      <xdr:spPr>
        <a:xfrm>
          <a:off x="6705111" y="100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118673</xdr:rowOff>
    </xdr:from>
    <xdr:to>
      <xdr:col>55</xdr:col>
      <xdr:colOff>0</xdr:colOff>
      <xdr:row>78</xdr:row>
      <xdr:rowOff>126450</xdr:rowOff>
    </xdr:to>
    <xdr:cxnSp macro="">
      <xdr:nvCxnSpPr>
        <xdr:cNvPr id="397" name="直線コネクタ 396"/>
        <xdr:cNvCxnSpPr/>
      </xdr:nvCxnSpPr>
      <xdr:spPr>
        <a:xfrm flipV="1">
          <a:off x="9639300" y="13491773"/>
          <a:ext cx="838200" cy="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126267</xdr:rowOff>
    </xdr:from>
    <xdr:to>
      <xdr:col>50</xdr:col>
      <xdr:colOff>114300</xdr:colOff>
      <xdr:row>78</xdr:row>
      <xdr:rowOff>126450</xdr:rowOff>
    </xdr:to>
    <xdr:cxnSp macro="">
      <xdr:nvCxnSpPr>
        <xdr:cNvPr id="400" name="直線コネクタ 399"/>
        <xdr:cNvCxnSpPr/>
      </xdr:nvCxnSpPr>
      <xdr:spPr>
        <a:xfrm>
          <a:off x="8750300" y="1349936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22287</xdr:rowOff>
    </xdr:from>
    <xdr:to>
      <xdr:col>45</xdr:col>
      <xdr:colOff>177800</xdr:colOff>
      <xdr:row>78</xdr:row>
      <xdr:rowOff>126267</xdr:rowOff>
    </xdr:to>
    <xdr:cxnSp macro="">
      <xdr:nvCxnSpPr>
        <xdr:cNvPr id="403" name="直線コネクタ 402"/>
        <xdr:cNvCxnSpPr/>
      </xdr:nvCxnSpPr>
      <xdr:spPr>
        <a:xfrm>
          <a:off x="7861300" y="13395387"/>
          <a:ext cx="8890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22287</xdr:rowOff>
    </xdr:from>
    <xdr:to>
      <xdr:col>41</xdr:col>
      <xdr:colOff>50800</xdr:colOff>
      <xdr:row>78</xdr:row>
      <xdr:rowOff>75595</xdr:rowOff>
    </xdr:to>
    <xdr:cxnSp macro="">
      <xdr:nvCxnSpPr>
        <xdr:cNvPr id="406" name="直線コネクタ 405"/>
        <xdr:cNvCxnSpPr/>
      </xdr:nvCxnSpPr>
      <xdr:spPr>
        <a:xfrm flipV="1">
          <a:off x="6972300" y="13395387"/>
          <a:ext cx="889000" cy="5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67873</xdr:rowOff>
    </xdr:from>
    <xdr:to>
      <xdr:col>55</xdr:col>
      <xdr:colOff>50800</xdr:colOff>
      <xdr:row>78</xdr:row>
      <xdr:rowOff>169473</xdr:rowOff>
    </xdr:to>
    <xdr:sp macro="" textlink="">
      <xdr:nvSpPr>
        <xdr:cNvPr id="416" name="楕円 415"/>
        <xdr:cNvSpPr/>
      </xdr:nvSpPr>
      <xdr:spPr>
        <a:xfrm>
          <a:off x="10426700" y="1344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154250</xdr:rowOff>
    </xdr:from>
    <xdr:ext cx="469744" cy="259045"/>
    <xdr:sp macro="" textlink="">
      <xdr:nvSpPr>
        <xdr:cNvPr id="417" name="普通建設事業費 （ うち新規整備　）該当値テキスト"/>
        <xdr:cNvSpPr txBox="1"/>
      </xdr:nvSpPr>
      <xdr:spPr>
        <a:xfrm>
          <a:off x="10528300" y="1335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75650</xdr:rowOff>
    </xdr:from>
    <xdr:to>
      <xdr:col>50</xdr:col>
      <xdr:colOff>165100</xdr:colOff>
      <xdr:row>79</xdr:row>
      <xdr:rowOff>5800</xdr:rowOff>
    </xdr:to>
    <xdr:sp macro="" textlink="">
      <xdr:nvSpPr>
        <xdr:cNvPr id="418" name="楕円 417"/>
        <xdr:cNvSpPr/>
      </xdr:nvSpPr>
      <xdr:spPr>
        <a:xfrm>
          <a:off x="9588500" y="134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168377</xdr:rowOff>
    </xdr:from>
    <xdr:ext cx="469744" cy="259045"/>
    <xdr:sp macro="" textlink="">
      <xdr:nvSpPr>
        <xdr:cNvPr id="419" name="テキスト ボックス 418"/>
        <xdr:cNvSpPr txBox="1"/>
      </xdr:nvSpPr>
      <xdr:spPr>
        <a:xfrm>
          <a:off x="9404428" y="1354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75467</xdr:rowOff>
    </xdr:from>
    <xdr:to>
      <xdr:col>46</xdr:col>
      <xdr:colOff>38100</xdr:colOff>
      <xdr:row>79</xdr:row>
      <xdr:rowOff>5617</xdr:rowOff>
    </xdr:to>
    <xdr:sp macro="" textlink="">
      <xdr:nvSpPr>
        <xdr:cNvPr id="420" name="楕円 419"/>
        <xdr:cNvSpPr/>
      </xdr:nvSpPr>
      <xdr:spPr>
        <a:xfrm>
          <a:off x="8699500" y="134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168194</xdr:rowOff>
    </xdr:from>
    <xdr:ext cx="469744" cy="259045"/>
    <xdr:sp macro="" textlink="">
      <xdr:nvSpPr>
        <xdr:cNvPr id="421" name="テキスト ボックス 420"/>
        <xdr:cNvSpPr txBox="1"/>
      </xdr:nvSpPr>
      <xdr:spPr>
        <a:xfrm>
          <a:off x="8515428" y="1354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142937</xdr:rowOff>
    </xdr:from>
    <xdr:to>
      <xdr:col>41</xdr:col>
      <xdr:colOff>101600</xdr:colOff>
      <xdr:row>78</xdr:row>
      <xdr:rowOff>73087</xdr:rowOff>
    </xdr:to>
    <xdr:sp macro="" textlink="">
      <xdr:nvSpPr>
        <xdr:cNvPr id="422" name="楕円 421"/>
        <xdr:cNvSpPr/>
      </xdr:nvSpPr>
      <xdr:spPr>
        <a:xfrm>
          <a:off x="7810500" y="133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89614</xdr:rowOff>
    </xdr:from>
    <xdr:ext cx="534377" cy="259045"/>
    <xdr:sp macro="" textlink="">
      <xdr:nvSpPr>
        <xdr:cNvPr id="423" name="テキスト ボックス 422"/>
        <xdr:cNvSpPr txBox="1"/>
      </xdr:nvSpPr>
      <xdr:spPr>
        <a:xfrm>
          <a:off x="7594111" y="1311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24795</xdr:rowOff>
    </xdr:from>
    <xdr:to>
      <xdr:col>36</xdr:col>
      <xdr:colOff>165100</xdr:colOff>
      <xdr:row>78</xdr:row>
      <xdr:rowOff>126395</xdr:rowOff>
    </xdr:to>
    <xdr:sp macro="" textlink="">
      <xdr:nvSpPr>
        <xdr:cNvPr id="424" name="楕円 423"/>
        <xdr:cNvSpPr/>
      </xdr:nvSpPr>
      <xdr:spPr>
        <a:xfrm>
          <a:off x="6921500" y="133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117522</xdr:rowOff>
    </xdr:from>
    <xdr:ext cx="534377" cy="259045"/>
    <xdr:sp macro="" textlink="">
      <xdr:nvSpPr>
        <xdr:cNvPr id="425" name="テキスト ボックス 424"/>
        <xdr:cNvSpPr txBox="1"/>
      </xdr:nvSpPr>
      <xdr:spPr>
        <a:xfrm>
          <a:off x="6705111" y="1349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33902</xdr:rowOff>
    </xdr:from>
    <xdr:to>
      <xdr:col>55</xdr:col>
      <xdr:colOff>0</xdr:colOff>
      <xdr:row>98</xdr:row>
      <xdr:rowOff>61410</xdr:rowOff>
    </xdr:to>
    <xdr:cxnSp macro="">
      <xdr:nvCxnSpPr>
        <xdr:cNvPr id="456" name="直線コネクタ 455"/>
        <xdr:cNvCxnSpPr/>
      </xdr:nvCxnSpPr>
      <xdr:spPr>
        <a:xfrm>
          <a:off x="9639300" y="16664552"/>
          <a:ext cx="838200" cy="19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170996</xdr:rowOff>
    </xdr:from>
    <xdr:to>
      <xdr:col>50</xdr:col>
      <xdr:colOff>114300</xdr:colOff>
      <xdr:row>97</xdr:row>
      <xdr:rowOff>33902</xdr:rowOff>
    </xdr:to>
    <xdr:cxnSp macro="">
      <xdr:nvCxnSpPr>
        <xdr:cNvPr id="459" name="直線コネクタ 458"/>
        <xdr:cNvCxnSpPr/>
      </xdr:nvCxnSpPr>
      <xdr:spPr>
        <a:xfrm>
          <a:off x="8750300" y="16630196"/>
          <a:ext cx="8890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170996</xdr:rowOff>
    </xdr:from>
    <xdr:to>
      <xdr:col>45</xdr:col>
      <xdr:colOff>177800</xdr:colOff>
      <xdr:row>98</xdr:row>
      <xdr:rowOff>113215</xdr:rowOff>
    </xdr:to>
    <xdr:cxnSp macro="">
      <xdr:nvCxnSpPr>
        <xdr:cNvPr id="462" name="直線コネクタ 461"/>
        <xdr:cNvCxnSpPr/>
      </xdr:nvCxnSpPr>
      <xdr:spPr>
        <a:xfrm flipV="1">
          <a:off x="7861300" y="16630196"/>
          <a:ext cx="889000" cy="28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113215</xdr:rowOff>
    </xdr:from>
    <xdr:to>
      <xdr:col>41</xdr:col>
      <xdr:colOff>50800</xdr:colOff>
      <xdr:row>98</xdr:row>
      <xdr:rowOff>168145</xdr:rowOff>
    </xdr:to>
    <xdr:cxnSp macro="">
      <xdr:nvCxnSpPr>
        <xdr:cNvPr id="465" name="直線コネクタ 464"/>
        <xdr:cNvCxnSpPr/>
      </xdr:nvCxnSpPr>
      <xdr:spPr>
        <a:xfrm flipV="1">
          <a:off x="6972300" y="16915315"/>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10610</xdr:rowOff>
    </xdr:from>
    <xdr:to>
      <xdr:col>55</xdr:col>
      <xdr:colOff>50800</xdr:colOff>
      <xdr:row>98</xdr:row>
      <xdr:rowOff>112210</xdr:rowOff>
    </xdr:to>
    <xdr:sp macro="" textlink="">
      <xdr:nvSpPr>
        <xdr:cNvPr id="475" name="楕円 474"/>
        <xdr:cNvSpPr/>
      </xdr:nvSpPr>
      <xdr:spPr>
        <a:xfrm>
          <a:off x="10426700" y="168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96987</xdr:rowOff>
    </xdr:from>
    <xdr:ext cx="534377" cy="259045"/>
    <xdr:sp macro="" textlink="">
      <xdr:nvSpPr>
        <xdr:cNvPr id="476" name="普通建設事業費 （ うち更新整備　）該当値テキスト"/>
        <xdr:cNvSpPr txBox="1"/>
      </xdr:nvSpPr>
      <xdr:spPr>
        <a:xfrm>
          <a:off x="10528300" y="1672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154552</xdr:rowOff>
    </xdr:from>
    <xdr:to>
      <xdr:col>50</xdr:col>
      <xdr:colOff>165100</xdr:colOff>
      <xdr:row>97</xdr:row>
      <xdr:rowOff>84702</xdr:rowOff>
    </xdr:to>
    <xdr:sp macro="" textlink="">
      <xdr:nvSpPr>
        <xdr:cNvPr id="477" name="楕円 476"/>
        <xdr:cNvSpPr/>
      </xdr:nvSpPr>
      <xdr:spPr>
        <a:xfrm>
          <a:off x="9588500" y="166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101229</xdr:rowOff>
    </xdr:from>
    <xdr:ext cx="534377" cy="259045"/>
    <xdr:sp macro="" textlink="">
      <xdr:nvSpPr>
        <xdr:cNvPr id="478" name="テキスト ボックス 477"/>
        <xdr:cNvSpPr txBox="1"/>
      </xdr:nvSpPr>
      <xdr:spPr>
        <a:xfrm>
          <a:off x="9372111" y="163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120196</xdr:rowOff>
    </xdr:from>
    <xdr:to>
      <xdr:col>46</xdr:col>
      <xdr:colOff>38100</xdr:colOff>
      <xdr:row>97</xdr:row>
      <xdr:rowOff>50346</xdr:rowOff>
    </xdr:to>
    <xdr:sp macro="" textlink="">
      <xdr:nvSpPr>
        <xdr:cNvPr id="479" name="楕円 478"/>
        <xdr:cNvSpPr/>
      </xdr:nvSpPr>
      <xdr:spPr>
        <a:xfrm>
          <a:off x="8699500" y="165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66873</xdr:rowOff>
    </xdr:from>
    <xdr:ext cx="534377" cy="259045"/>
    <xdr:sp macro="" textlink="">
      <xdr:nvSpPr>
        <xdr:cNvPr id="480" name="テキスト ボックス 479"/>
        <xdr:cNvSpPr txBox="1"/>
      </xdr:nvSpPr>
      <xdr:spPr>
        <a:xfrm>
          <a:off x="8483111" y="1635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62415</xdr:rowOff>
    </xdr:from>
    <xdr:to>
      <xdr:col>41</xdr:col>
      <xdr:colOff>101600</xdr:colOff>
      <xdr:row>98</xdr:row>
      <xdr:rowOff>164015</xdr:rowOff>
    </xdr:to>
    <xdr:sp macro="" textlink="">
      <xdr:nvSpPr>
        <xdr:cNvPr id="481" name="楕円 480"/>
        <xdr:cNvSpPr/>
      </xdr:nvSpPr>
      <xdr:spPr>
        <a:xfrm>
          <a:off x="7810500" y="168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155142</xdr:rowOff>
    </xdr:from>
    <xdr:ext cx="534377" cy="259045"/>
    <xdr:sp macro="" textlink="">
      <xdr:nvSpPr>
        <xdr:cNvPr id="482" name="テキスト ボックス 481"/>
        <xdr:cNvSpPr txBox="1"/>
      </xdr:nvSpPr>
      <xdr:spPr>
        <a:xfrm>
          <a:off x="7594111" y="1695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117345</xdr:rowOff>
    </xdr:from>
    <xdr:to>
      <xdr:col>36</xdr:col>
      <xdr:colOff>165100</xdr:colOff>
      <xdr:row>99</xdr:row>
      <xdr:rowOff>47495</xdr:rowOff>
    </xdr:to>
    <xdr:sp macro="" textlink="">
      <xdr:nvSpPr>
        <xdr:cNvPr id="483" name="楕円 482"/>
        <xdr:cNvSpPr/>
      </xdr:nvSpPr>
      <xdr:spPr>
        <a:xfrm>
          <a:off x="6921500" y="169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38622</xdr:rowOff>
    </xdr:from>
    <xdr:ext cx="469744" cy="259045"/>
    <xdr:sp macro="" textlink="">
      <xdr:nvSpPr>
        <xdr:cNvPr id="484" name="テキスト ボックス 483"/>
        <xdr:cNvSpPr txBox="1"/>
      </xdr:nvSpPr>
      <xdr:spPr>
        <a:xfrm>
          <a:off x="6737428" y="170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107144</xdr:rowOff>
    </xdr:from>
    <xdr:to>
      <xdr:col>85</xdr:col>
      <xdr:colOff>127000</xdr:colOff>
      <xdr:row>76</xdr:row>
      <xdr:rowOff>111277</xdr:rowOff>
    </xdr:to>
    <xdr:cxnSp macro="">
      <xdr:nvCxnSpPr>
        <xdr:cNvPr id="619" name="直線コネクタ 618"/>
        <xdr:cNvCxnSpPr/>
      </xdr:nvCxnSpPr>
      <xdr:spPr>
        <a:xfrm flipV="1">
          <a:off x="15481300" y="13137344"/>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111277</xdr:rowOff>
    </xdr:from>
    <xdr:to>
      <xdr:col>81</xdr:col>
      <xdr:colOff>50800</xdr:colOff>
      <xdr:row>76</xdr:row>
      <xdr:rowOff>122041</xdr:rowOff>
    </xdr:to>
    <xdr:cxnSp macro="">
      <xdr:nvCxnSpPr>
        <xdr:cNvPr id="622" name="直線コネクタ 621"/>
        <xdr:cNvCxnSpPr/>
      </xdr:nvCxnSpPr>
      <xdr:spPr>
        <a:xfrm flipV="1">
          <a:off x="14592300" y="13141477"/>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122041</xdr:rowOff>
    </xdr:from>
    <xdr:to>
      <xdr:col>76</xdr:col>
      <xdr:colOff>114300</xdr:colOff>
      <xdr:row>76</xdr:row>
      <xdr:rowOff>135567</xdr:rowOff>
    </xdr:to>
    <xdr:cxnSp macro="">
      <xdr:nvCxnSpPr>
        <xdr:cNvPr id="625" name="直線コネクタ 624"/>
        <xdr:cNvCxnSpPr/>
      </xdr:nvCxnSpPr>
      <xdr:spPr>
        <a:xfrm flipV="1">
          <a:off x="13703300" y="13152241"/>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135567</xdr:rowOff>
    </xdr:from>
    <xdr:to>
      <xdr:col>71</xdr:col>
      <xdr:colOff>177800</xdr:colOff>
      <xdr:row>76</xdr:row>
      <xdr:rowOff>142920</xdr:rowOff>
    </xdr:to>
    <xdr:cxnSp macro="">
      <xdr:nvCxnSpPr>
        <xdr:cNvPr id="628" name="直線コネクタ 627"/>
        <xdr:cNvCxnSpPr/>
      </xdr:nvCxnSpPr>
      <xdr:spPr>
        <a:xfrm flipV="1">
          <a:off x="12814300" y="1316576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56344</xdr:rowOff>
    </xdr:from>
    <xdr:to>
      <xdr:col>85</xdr:col>
      <xdr:colOff>177800</xdr:colOff>
      <xdr:row>76</xdr:row>
      <xdr:rowOff>157944</xdr:rowOff>
    </xdr:to>
    <xdr:sp macro="" textlink="">
      <xdr:nvSpPr>
        <xdr:cNvPr id="638" name="楕円 637"/>
        <xdr:cNvSpPr/>
      </xdr:nvSpPr>
      <xdr:spPr>
        <a:xfrm>
          <a:off x="16268700" y="130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34771</xdr:rowOff>
    </xdr:from>
    <xdr:ext cx="534377" cy="259045"/>
    <xdr:sp macro="" textlink="">
      <xdr:nvSpPr>
        <xdr:cNvPr id="639" name="公債費該当値テキスト"/>
        <xdr:cNvSpPr txBox="1"/>
      </xdr:nvSpPr>
      <xdr:spPr>
        <a:xfrm>
          <a:off x="16370300" y="130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60477</xdr:rowOff>
    </xdr:from>
    <xdr:to>
      <xdr:col>81</xdr:col>
      <xdr:colOff>101600</xdr:colOff>
      <xdr:row>76</xdr:row>
      <xdr:rowOff>162077</xdr:rowOff>
    </xdr:to>
    <xdr:sp macro="" textlink="">
      <xdr:nvSpPr>
        <xdr:cNvPr id="640" name="楕円 639"/>
        <xdr:cNvSpPr/>
      </xdr:nvSpPr>
      <xdr:spPr>
        <a:xfrm>
          <a:off x="15430500" y="130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153204</xdr:rowOff>
    </xdr:from>
    <xdr:ext cx="534377" cy="259045"/>
    <xdr:sp macro="" textlink="">
      <xdr:nvSpPr>
        <xdr:cNvPr id="641" name="テキスト ボックス 640"/>
        <xdr:cNvSpPr txBox="1"/>
      </xdr:nvSpPr>
      <xdr:spPr>
        <a:xfrm>
          <a:off x="15214111" y="1318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71241</xdr:rowOff>
    </xdr:from>
    <xdr:to>
      <xdr:col>76</xdr:col>
      <xdr:colOff>165100</xdr:colOff>
      <xdr:row>77</xdr:row>
      <xdr:rowOff>1391</xdr:rowOff>
    </xdr:to>
    <xdr:sp macro="" textlink="">
      <xdr:nvSpPr>
        <xdr:cNvPr id="642" name="楕円 641"/>
        <xdr:cNvSpPr/>
      </xdr:nvSpPr>
      <xdr:spPr>
        <a:xfrm>
          <a:off x="14541500" y="131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163968</xdr:rowOff>
    </xdr:from>
    <xdr:ext cx="534377" cy="259045"/>
    <xdr:sp macro="" textlink="">
      <xdr:nvSpPr>
        <xdr:cNvPr id="643" name="テキスト ボックス 642"/>
        <xdr:cNvSpPr txBox="1"/>
      </xdr:nvSpPr>
      <xdr:spPr>
        <a:xfrm>
          <a:off x="14325111" y="1319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84767</xdr:rowOff>
    </xdr:from>
    <xdr:to>
      <xdr:col>72</xdr:col>
      <xdr:colOff>38100</xdr:colOff>
      <xdr:row>77</xdr:row>
      <xdr:rowOff>14917</xdr:rowOff>
    </xdr:to>
    <xdr:sp macro="" textlink="">
      <xdr:nvSpPr>
        <xdr:cNvPr id="644" name="楕円 643"/>
        <xdr:cNvSpPr/>
      </xdr:nvSpPr>
      <xdr:spPr>
        <a:xfrm>
          <a:off x="13652500" y="131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6044</xdr:rowOff>
    </xdr:from>
    <xdr:ext cx="534377" cy="259045"/>
    <xdr:sp macro="" textlink="">
      <xdr:nvSpPr>
        <xdr:cNvPr id="645" name="テキスト ボックス 644"/>
        <xdr:cNvSpPr txBox="1"/>
      </xdr:nvSpPr>
      <xdr:spPr>
        <a:xfrm>
          <a:off x="13436111" y="132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92120</xdr:rowOff>
    </xdr:from>
    <xdr:to>
      <xdr:col>67</xdr:col>
      <xdr:colOff>101600</xdr:colOff>
      <xdr:row>77</xdr:row>
      <xdr:rowOff>22270</xdr:rowOff>
    </xdr:to>
    <xdr:sp macro="" textlink="">
      <xdr:nvSpPr>
        <xdr:cNvPr id="646" name="楕円 645"/>
        <xdr:cNvSpPr/>
      </xdr:nvSpPr>
      <xdr:spPr>
        <a:xfrm>
          <a:off x="12763500" y="131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13397</xdr:rowOff>
    </xdr:from>
    <xdr:ext cx="534377" cy="259045"/>
    <xdr:sp macro="" textlink="">
      <xdr:nvSpPr>
        <xdr:cNvPr id="647" name="テキスト ボックス 646"/>
        <xdr:cNvSpPr txBox="1"/>
      </xdr:nvSpPr>
      <xdr:spPr>
        <a:xfrm>
          <a:off x="12547111" y="132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77685</xdr:rowOff>
    </xdr:from>
    <xdr:to>
      <xdr:col>85</xdr:col>
      <xdr:colOff>127000</xdr:colOff>
      <xdr:row>98</xdr:row>
      <xdr:rowOff>114960</xdr:rowOff>
    </xdr:to>
    <xdr:cxnSp macro="">
      <xdr:nvCxnSpPr>
        <xdr:cNvPr id="676" name="直線コネクタ 675"/>
        <xdr:cNvCxnSpPr/>
      </xdr:nvCxnSpPr>
      <xdr:spPr>
        <a:xfrm>
          <a:off x="15481300" y="16879785"/>
          <a:ext cx="838200" cy="3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77685</xdr:rowOff>
    </xdr:from>
    <xdr:to>
      <xdr:col>81</xdr:col>
      <xdr:colOff>50800</xdr:colOff>
      <xdr:row>98</xdr:row>
      <xdr:rowOff>142900</xdr:rowOff>
    </xdr:to>
    <xdr:cxnSp macro="">
      <xdr:nvCxnSpPr>
        <xdr:cNvPr id="679" name="直線コネクタ 678"/>
        <xdr:cNvCxnSpPr/>
      </xdr:nvCxnSpPr>
      <xdr:spPr>
        <a:xfrm flipV="1">
          <a:off x="14592300" y="16879785"/>
          <a:ext cx="889000" cy="6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118097</xdr:rowOff>
    </xdr:from>
    <xdr:to>
      <xdr:col>76</xdr:col>
      <xdr:colOff>114300</xdr:colOff>
      <xdr:row>98</xdr:row>
      <xdr:rowOff>142900</xdr:rowOff>
    </xdr:to>
    <xdr:cxnSp macro="">
      <xdr:nvCxnSpPr>
        <xdr:cNvPr id="682" name="直線コネクタ 681"/>
        <xdr:cNvCxnSpPr/>
      </xdr:nvCxnSpPr>
      <xdr:spPr>
        <a:xfrm>
          <a:off x="13703300" y="16920197"/>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118097</xdr:rowOff>
    </xdr:from>
    <xdr:to>
      <xdr:col>71</xdr:col>
      <xdr:colOff>177800</xdr:colOff>
      <xdr:row>99</xdr:row>
      <xdr:rowOff>25070</xdr:rowOff>
    </xdr:to>
    <xdr:cxnSp macro="">
      <xdr:nvCxnSpPr>
        <xdr:cNvPr id="685" name="直線コネクタ 684"/>
        <xdr:cNvCxnSpPr/>
      </xdr:nvCxnSpPr>
      <xdr:spPr>
        <a:xfrm flipV="1">
          <a:off x="12814300" y="1692019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64160</xdr:rowOff>
    </xdr:from>
    <xdr:to>
      <xdr:col>85</xdr:col>
      <xdr:colOff>177800</xdr:colOff>
      <xdr:row>98</xdr:row>
      <xdr:rowOff>165760</xdr:rowOff>
    </xdr:to>
    <xdr:sp macro="" textlink="">
      <xdr:nvSpPr>
        <xdr:cNvPr id="695" name="楕円 694"/>
        <xdr:cNvSpPr/>
      </xdr:nvSpPr>
      <xdr:spPr>
        <a:xfrm>
          <a:off x="16268700" y="1686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150537</xdr:rowOff>
    </xdr:from>
    <xdr:ext cx="469744" cy="259045"/>
    <xdr:sp macro="" textlink="">
      <xdr:nvSpPr>
        <xdr:cNvPr id="696" name="積立金該当値テキスト"/>
        <xdr:cNvSpPr txBox="1"/>
      </xdr:nvSpPr>
      <xdr:spPr>
        <a:xfrm>
          <a:off x="16370300" y="1678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26885</xdr:rowOff>
    </xdr:from>
    <xdr:to>
      <xdr:col>81</xdr:col>
      <xdr:colOff>101600</xdr:colOff>
      <xdr:row>98</xdr:row>
      <xdr:rowOff>128485</xdr:rowOff>
    </xdr:to>
    <xdr:sp macro="" textlink="">
      <xdr:nvSpPr>
        <xdr:cNvPr id="697" name="楕円 696"/>
        <xdr:cNvSpPr/>
      </xdr:nvSpPr>
      <xdr:spPr>
        <a:xfrm>
          <a:off x="15430500" y="168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119612</xdr:rowOff>
    </xdr:from>
    <xdr:ext cx="534377" cy="259045"/>
    <xdr:sp macro="" textlink="">
      <xdr:nvSpPr>
        <xdr:cNvPr id="698" name="テキスト ボックス 697"/>
        <xdr:cNvSpPr txBox="1"/>
      </xdr:nvSpPr>
      <xdr:spPr>
        <a:xfrm>
          <a:off x="15214111" y="169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92100</xdr:rowOff>
    </xdr:from>
    <xdr:to>
      <xdr:col>76</xdr:col>
      <xdr:colOff>165100</xdr:colOff>
      <xdr:row>99</xdr:row>
      <xdr:rowOff>22250</xdr:rowOff>
    </xdr:to>
    <xdr:sp macro="" textlink="">
      <xdr:nvSpPr>
        <xdr:cNvPr id="699" name="楕円 698"/>
        <xdr:cNvSpPr/>
      </xdr:nvSpPr>
      <xdr:spPr>
        <a:xfrm>
          <a:off x="14541500" y="168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13377</xdr:rowOff>
    </xdr:from>
    <xdr:ext cx="469744" cy="259045"/>
    <xdr:sp macro="" textlink="">
      <xdr:nvSpPr>
        <xdr:cNvPr id="700" name="テキスト ボックス 699"/>
        <xdr:cNvSpPr txBox="1"/>
      </xdr:nvSpPr>
      <xdr:spPr>
        <a:xfrm>
          <a:off x="14357428" y="169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67297</xdr:rowOff>
    </xdr:from>
    <xdr:to>
      <xdr:col>72</xdr:col>
      <xdr:colOff>38100</xdr:colOff>
      <xdr:row>98</xdr:row>
      <xdr:rowOff>168897</xdr:rowOff>
    </xdr:to>
    <xdr:sp macro="" textlink="">
      <xdr:nvSpPr>
        <xdr:cNvPr id="701" name="楕円 700"/>
        <xdr:cNvSpPr/>
      </xdr:nvSpPr>
      <xdr:spPr>
        <a:xfrm>
          <a:off x="13652500" y="168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160024</xdr:rowOff>
    </xdr:from>
    <xdr:ext cx="469744" cy="259045"/>
    <xdr:sp macro="" textlink="">
      <xdr:nvSpPr>
        <xdr:cNvPr id="702" name="テキスト ボックス 701"/>
        <xdr:cNvSpPr txBox="1"/>
      </xdr:nvSpPr>
      <xdr:spPr>
        <a:xfrm>
          <a:off x="13468428" y="169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145720</xdr:rowOff>
    </xdr:from>
    <xdr:to>
      <xdr:col>67</xdr:col>
      <xdr:colOff>101600</xdr:colOff>
      <xdr:row>99</xdr:row>
      <xdr:rowOff>75870</xdr:rowOff>
    </xdr:to>
    <xdr:sp macro="" textlink="">
      <xdr:nvSpPr>
        <xdr:cNvPr id="703" name="楕円 702"/>
        <xdr:cNvSpPr/>
      </xdr:nvSpPr>
      <xdr:spPr>
        <a:xfrm>
          <a:off x="12763500" y="169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66997</xdr:rowOff>
    </xdr:from>
    <xdr:ext cx="469744" cy="259045"/>
    <xdr:sp macro="" textlink="">
      <xdr:nvSpPr>
        <xdr:cNvPr id="704" name="テキスト ボックス 703"/>
        <xdr:cNvSpPr txBox="1"/>
      </xdr:nvSpPr>
      <xdr:spPr>
        <a:xfrm>
          <a:off x="12579428" y="1704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40907</xdr:rowOff>
    </xdr:from>
    <xdr:to>
      <xdr:col>116</xdr:col>
      <xdr:colOff>63500</xdr:colOff>
      <xdr:row>39</xdr:row>
      <xdr:rowOff>44450</xdr:rowOff>
    </xdr:to>
    <xdr:cxnSp macro="">
      <xdr:nvCxnSpPr>
        <xdr:cNvPr id="733" name="直線コネクタ 732"/>
        <xdr:cNvCxnSpPr/>
      </xdr:nvCxnSpPr>
      <xdr:spPr>
        <a:xfrm flipV="1">
          <a:off x="21323300" y="6727457"/>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161557</xdr:rowOff>
    </xdr:from>
    <xdr:to>
      <xdr:col>116</xdr:col>
      <xdr:colOff>114300</xdr:colOff>
      <xdr:row>39</xdr:row>
      <xdr:rowOff>91707</xdr:rowOff>
    </xdr:to>
    <xdr:sp macro="" textlink="">
      <xdr:nvSpPr>
        <xdr:cNvPr id="752" name="楕円 751"/>
        <xdr:cNvSpPr/>
      </xdr:nvSpPr>
      <xdr:spPr>
        <a:xfrm>
          <a:off x="221107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76484</xdr:rowOff>
    </xdr:from>
    <xdr:ext cx="313932" cy="259045"/>
    <xdr:sp macro="" textlink="">
      <xdr:nvSpPr>
        <xdr:cNvPr id="753" name="投資及び出資金該当値テキスト"/>
        <xdr:cNvSpPr txBox="1"/>
      </xdr:nvSpPr>
      <xdr:spPr>
        <a:xfrm>
          <a:off x="22212300" y="659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30429</xdr:rowOff>
    </xdr:from>
    <xdr:to>
      <xdr:col>116</xdr:col>
      <xdr:colOff>63500</xdr:colOff>
      <xdr:row>59</xdr:row>
      <xdr:rowOff>30620</xdr:rowOff>
    </xdr:to>
    <xdr:cxnSp macro="">
      <xdr:nvCxnSpPr>
        <xdr:cNvPr id="790" name="直線コネクタ 789"/>
        <xdr:cNvCxnSpPr/>
      </xdr:nvCxnSpPr>
      <xdr:spPr>
        <a:xfrm flipV="1">
          <a:off x="21323300" y="1014597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17323</xdr:rowOff>
    </xdr:from>
    <xdr:to>
      <xdr:col>111</xdr:col>
      <xdr:colOff>177800</xdr:colOff>
      <xdr:row>59</xdr:row>
      <xdr:rowOff>30620</xdr:rowOff>
    </xdr:to>
    <xdr:cxnSp macro="">
      <xdr:nvCxnSpPr>
        <xdr:cNvPr id="793" name="直線コネクタ 792"/>
        <xdr:cNvCxnSpPr/>
      </xdr:nvCxnSpPr>
      <xdr:spPr>
        <a:xfrm>
          <a:off x="20434300" y="10132873"/>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17323</xdr:rowOff>
    </xdr:from>
    <xdr:to>
      <xdr:col>107</xdr:col>
      <xdr:colOff>50800</xdr:colOff>
      <xdr:row>59</xdr:row>
      <xdr:rowOff>17399</xdr:rowOff>
    </xdr:to>
    <xdr:cxnSp macro="">
      <xdr:nvCxnSpPr>
        <xdr:cNvPr id="796" name="直線コネクタ 795"/>
        <xdr:cNvCxnSpPr/>
      </xdr:nvCxnSpPr>
      <xdr:spPr>
        <a:xfrm flipV="1">
          <a:off x="19545300" y="1013287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158941</xdr:rowOff>
    </xdr:from>
    <xdr:to>
      <xdr:col>102</xdr:col>
      <xdr:colOff>114300</xdr:colOff>
      <xdr:row>59</xdr:row>
      <xdr:rowOff>17399</xdr:rowOff>
    </xdr:to>
    <xdr:cxnSp macro="">
      <xdr:nvCxnSpPr>
        <xdr:cNvPr id="799" name="直線コネクタ 798"/>
        <xdr:cNvCxnSpPr/>
      </xdr:nvCxnSpPr>
      <xdr:spPr>
        <a:xfrm>
          <a:off x="18656300" y="9931591"/>
          <a:ext cx="889000" cy="2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151079</xdr:rowOff>
    </xdr:from>
    <xdr:to>
      <xdr:col>116</xdr:col>
      <xdr:colOff>114300</xdr:colOff>
      <xdr:row>59</xdr:row>
      <xdr:rowOff>81229</xdr:rowOff>
    </xdr:to>
    <xdr:sp macro="" textlink="">
      <xdr:nvSpPr>
        <xdr:cNvPr id="809" name="楕円 808"/>
        <xdr:cNvSpPr/>
      </xdr:nvSpPr>
      <xdr:spPr>
        <a:xfrm>
          <a:off x="22110700" y="100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66006</xdr:rowOff>
    </xdr:from>
    <xdr:ext cx="378565" cy="259045"/>
    <xdr:sp macro="" textlink="">
      <xdr:nvSpPr>
        <xdr:cNvPr id="810" name="貸付金該当値テキスト"/>
        <xdr:cNvSpPr txBox="1"/>
      </xdr:nvSpPr>
      <xdr:spPr>
        <a:xfrm>
          <a:off x="22212300" y="1001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151270</xdr:rowOff>
    </xdr:from>
    <xdr:to>
      <xdr:col>112</xdr:col>
      <xdr:colOff>38100</xdr:colOff>
      <xdr:row>59</xdr:row>
      <xdr:rowOff>81420</xdr:rowOff>
    </xdr:to>
    <xdr:sp macro="" textlink="">
      <xdr:nvSpPr>
        <xdr:cNvPr id="811" name="楕円 810"/>
        <xdr:cNvSpPr/>
      </xdr:nvSpPr>
      <xdr:spPr>
        <a:xfrm>
          <a:off x="21272500" y="100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72547</xdr:rowOff>
    </xdr:from>
    <xdr:ext cx="378565" cy="259045"/>
    <xdr:sp macro="" textlink="">
      <xdr:nvSpPr>
        <xdr:cNvPr id="812" name="テキスト ボックス 811"/>
        <xdr:cNvSpPr txBox="1"/>
      </xdr:nvSpPr>
      <xdr:spPr>
        <a:xfrm>
          <a:off x="21134017" y="1018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137973</xdr:rowOff>
    </xdr:from>
    <xdr:to>
      <xdr:col>107</xdr:col>
      <xdr:colOff>101600</xdr:colOff>
      <xdr:row>59</xdr:row>
      <xdr:rowOff>68123</xdr:rowOff>
    </xdr:to>
    <xdr:sp macro="" textlink="">
      <xdr:nvSpPr>
        <xdr:cNvPr id="813" name="楕円 812"/>
        <xdr:cNvSpPr/>
      </xdr:nvSpPr>
      <xdr:spPr>
        <a:xfrm>
          <a:off x="20383500" y="100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59250</xdr:rowOff>
    </xdr:from>
    <xdr:ext cx="378565" cy="259045"/>
    <xdr:sp macro="" textlink="">
      <xdr:nvSpPr>
        <xdr:cNvPr id="814" name="テキスト ボックス 813"/>
        <xdr:cNvSpPr txBox="1"/>
      </xdr:nvSpPr>
      <xdr:spPr>
        <a:xfrm>
          <a:off x="20245017" y="1017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138049</xdr:rowOff>
    </xdr:from>
    <xdr:to>
      <xdr:col>102</xdr:col>
      <xdr:colOff>165100</xdr:colOff>
      <xdr:row>59</xdr:row>
      <xdr:rowOff>68199</xdr:rowOff>
    </xdr:to>
    <xdr:sp macro="" textlink="">
      <xdr:nvSpPr>
        <xdr:cNvPr id="815" name="楕円 814"/>
        <xdr:cNvSpPr/>
      </xdr:nvSpPr>
      <xdr:spPr>
        <a:xfrm>
          <a:off x="19494500" y="100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59326</xdr:rowOff>
    </xdr:from>
    <xdr:ext cx="378565" cy="259045"/>
    <xdr:sp macro="" textlink="">
      <xdr:nvSpPr>
        <xdr:cNvPr id="816" name="テキスト ボックス 815"/>
        <xdr:cNvSpPr txBox="1"/>
      </xdr:nvSpPr>
      <xdr:spPr>
        <a:xfrm>
          <a:off x="19356017" y="10174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108141</xdr:rowOff>
    </xdr:from>
    <xdr:to>
      <xdr:col>98</xdr:col>
      <xdr:colOff>38100</xdr:colOff>
      <xdr:row>58</xdr:row>
      <xdr:rowOff>38291</xdr:rowOff>
    </xdr:to>
    <xdr:sp macro="" textlink="">
      <xdr:nvSpPr>
        <xdr:cNvPr id="817" name="楕円 816"/>
        <xdr:cNvSpPr/>
      </xdr:nvSpPr>
      <xdr:spPr>
        <a:xfrm>
          <a:off x="18605500" y="98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29418</xdr:rowOff>
    </xdr:from>
    <xdr:ext cx="469744" cy="259045"/>
    <xdr:sp macro="" textlink="">
      <xdr:nvSpPr>
        <xdr:cNvPr id="818" name="テキスト ボックス 817"/>
        <xdr:cNvSpPr txBox="1"/>
      </xdr:nvSpPr>
      <xdr:spPr>
        <a:xfrm>
          <a:off x="18421428" y="997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171182</xdr:rowOff>
    </xdr:from>
    <xdr:to>
      <xdr:col>116</xdr:col>
      <xdr:colOff>63500</xdr:colOff>
      <xdr:row>76</xdr:row>
      <xdr:rowOff>7928</xdr:rowOff>
    </xdr:to>
    <xdr:cxnSp macro="">
      <xdr:nvCxnSpPr>
        <xdr:cNvPr id="850" name="直線コネクタ 849"/>
        <xdr:cNvCxnSpPr/>
      </xdr:nvCxnSpPr>
      <xdr:spPr>
        <a:xfrm>
          <a:off x="21323300" y="12515582"/>
          <a:ext cx="838200" cy="52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155898</xdr:rowOff>
    </xdr:from>
    <xdr:to>
      <xdr:col>111</xdr:col>
      <xdr:colOff>177800</xdr:colOff>
      <xdr:row>72</xdr:row>
      <xdr:rowOff>171182</xdr:rowOff>
    </xdr:to>
    <xdr:cxnSp macro="">
      <xdr:nvCxnSpPr>
        <xdr:cNvPr id="853" name="直線コネクタ 852"/>
        <xdr:cNvCxnSpPr/>
      </xdr:nvCxnSpPr>
      <xdr:spPr>
        <a:xfrm>
          <a:off x="20434300" y="12500298"/>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155898</xdr:rowOff>
    </xdr:from>
    <xdr:to>
      <xdr:col>107</xdr:col>
      <xdr:colOff>50800</xdr:colOff>
      <xdr:row>73</xdr:row>
      <xdr:rowOff>82028</xdr:rowOff>
    </xdr:to>
    <xdr:cxnSp macro="">
      <xdr:nvCxnSpPr>
        <xdr:cNvPr id="856" name="直線コネクタ 855"/>
        <xdr:cNvCxnSpPr/>
      </xdr:nvCxnSpPr>
      <xdr:spPr>
        <a:xfrm flipV="1">
          <a:off x="19545300" y="12500298"/>
          <a:ext cx="889000" cy="9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82028</xdr:rowOff>
    </xdr:from>
    <xdr:to>
      <xdr:col>102</xdr:col>
      <xdr:colOff>114300</xdr:colOff>
      <xdr:row>73</xdr:row>
      <xdr:rowOff>161613</xdr:rowOff>
    </xdr:to>
    <xdr:cxnSp macro="">
      <xdr:nvCxnSpPr>
        <xdr:cNvPr id="859" name="直線コネクタ 858"/>
        <xdr:cNvCxnSpPr/>
      </xdr:nvCxnSpPr>
      <xdr:spPr>
        <a:xfrm flipV="1">
          <a:off x="18656300" y="12597878"/>
          <a:ext cx="889000" cy="7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128578</xdr:rowOff>
    </xdr:from>
    <xdr:to>
      <xdr:col>116</xdr:col>
      <xdr:colOff>114300</xdr:colOff>
      <xdr:row>76</xdr:row>
      <xdr:rowOff>58728</xdr:rowOff>
    </xdr:to>
    <xdr:sp macro="" textlink="">
      <xdr:nvSpPr>
        <xdr:cNvPr id="869" name="楕円 868"/>
        <xdr:cNvSpPr/>
      </xdr:nvSpPr>
      <xdr:spPr>
        <a:xfrm>
          <a:off x="22110700" y="1298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107005</xdr:rowOff>
    </xdr:from>
    <xdr:ext cx="534377" cy="259045"/>
    <xdr:sp macro="" textlink="">
      <xdr:nvSpPr>
        <xdr:cNvPr id="870" name="繰出金該当値テキスト"/>
        <xdr:cNvSpPr txBox="1"/>
      </xdr:nvSpPr>
      <xdr:spPr>
        <a:xfrm>
          <a:off x="22212300" y="129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120382</xdr:rowOff>
    </xdr:from>
    <xdr:to>
      <xdr:col>112</xdr:col>
      <xdr:colOff>38100</xdr:colOff>
      <xdr:row>73</xdr:row>
      <xdr:rowOff>50532</xdr:rowOff>
    </xdr:to>
    <xdr:sp macro="" textlink="">
      <xdr:nvSpPr>
        <xdr:cNvPr id="871" name="楕円 870"/>
        <xdr:cNvSpPr/>
      </xdr:nvSpPr>
      <xdr:spPr>
        <a:xfrm>
          <a:off x="21272500" y="124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67059</xdr:rowOff>
    </xdr:from>
    <xdr:ext cx="534377" cy="259045"/>
    <xdr:sp macro="" textlink="">
      <xdr:nvSpPr>
        <xdr:cNvPr id="872" name="テキスト ボックス 871"/>
        <xdr:cNvSpPr txBox="1"/>
      </xdr:nvSpPr>
      <xdr:spPr>
        <a:xfrm>
          <a:off x="21056111" y="1224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105098</xdr:rowOff>
    </xdr:from>
    <xdr:to>
      <xdr:col>107</xdr:col>
      <xdr:colOff>101600</xdr:colOff>
      <xdr:row>73</xdr:row>
      <xdr:rowOff>35248</xdr:rowOff>
    </xdr:to>
    <xdr:sp macro="" textlink="">
      <xdr:nvSpPr>
        <xdr:cNvPr id="873" name="楕円 872"/>
        <xdr:cNvSpPr/>
      </xdr:nvSpPr>
      <xdr:spPr>
        <a:xfrm>
          <a:off x="20383500" y="124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51775</xdr:rowOff>
    </xdr:from>
    <xdr:ext cx="534377" cy="259045"/>
    <xdr:sp macro="" textlink="">
      <xdr:nvSpPr>
        <xdr:cNvPr id="874" name="テキスト ボックス 873"/>
        <xdr:cNvSpPr txBox="1"/>
      </xdr:nvSpPr>
      <xdr:spPr>
        <a:xfrm>
          <a:off x="20167111" y="1222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31228</xdr:rowOff>
    </xdr:from>
    <xdr:to>
      <xdr:col>102</xdr:col>
      <xdr:colOff>165100</xdr:colOff>
      <xdr:row>73</xdr:row>
      <xdr:rowOff>132828</xdr:rowOff>
    </xdr:to>
    <xdr:sp macro="" textlink="">
      <xdr:nvSpPr>
        <xdr:cNvPr id="875" name="楕円 874"/>
        <xdr:cNvSpPr/>
      </xdr:nvSpPr>
      <xdr:spPr>
        <a:xfrm>
          <a:off x="19494500" y="125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123955</xdr:rowOff>
    </xdr:from>
    <xdr:ext cx="534377" cy="259045"/>
    <xdr:sp macro="" textlink="">
      <xdr:nvSpPr>
        <xdr:cNvPr id="876" name="テキスト ボックス 875"/>
        <xdr:cNvSpPr txBox="1"/>
      </xdr:nvSpPr>
      <xdr:spPr>
        <a:xfrm>
          <a:off x="19278111" y="1263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110813</xdr:rowOff>
    </xdr:from>
    <xdr:to>
      <xdr:col>98</xdr:col>
      <xdr:colOff>38100</xdr:colOff>
      <xdr:row>74</xdr:row>
      <xdr:rowOff>40963</xdr:rowOff>
    </xdr:to>
    <xdr:sp macro="" textlink="">
      <xdr:nvSpPr>
        <xdr:cNvPr id="877" name="楕円 876"/>
        <xdr:cNvSpPr/>
      </xdr:nvSpPr>
      <xdr:spPr>
        <a:xfrm>
          <a:off x="18605500" y="126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32090</xdr:rowOff>
    </xdr:from>
    <xdr:ext cx="534377" cy="259045"/>
    <xdr:sp macro="" textlink="">
      <xdr:nvSpPr>
        <xdr:cNvPr id="878" name="テキスト ボックス 877"/>
        <xdr:cNvSpPr txBox="1"/>
      </xdr:nvSpPr>
      <xdr:spPr>
        <a:xfrm>
          <a:off x="18389111" y="1271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436,478</a:t>
          </a:r>
          <a:r>
            <a:rPr kumimoji="1" lang="ja-JP" altLang="ja-JP" sz="1100">
              <a:solidFill>
                <a:schemeClr val="dk1"/>
              </a:solidFill>
              <a:effectLst/>
              <a:latin typeface="+mn-lt"/>
              <a:ea typeface="+mn-ea"/>
              <a:cs typeface="+mn-cs"/>
            </a:rPr>
            <a:t>円となっている。主な構成項目である</a:t>
          </a:r>
          <a:r>
            <a:rPr kumimoji="1" lang="ja-JP" altLang="en-US" sz="1100">
              <a:solidFill>
                <a:schemeClr val="dk1"/>
              </a:solidFill>
              <a:effectLst/>
              <a:latin typeface="+mn-lt"/>
              <a:ea typeface="+mn-ea"/>
              <a:cs typeface="+mn-cs"/>
            </a:rPr>
            <a:t>補助費等は特別定額給付金の給付や下水道事業が公営企業会計に移行したことなどにより、</a:t>
          </a:r>
          <a:r>
            <a:rPr kumimoji="1" lang="ja-JP" altLang="ja-JP" sz="1100">
              <a:solidFill>
                <a:schemeClr val="dk1"/>
              </a:solidFill>
              <a:effectLst/>
              <a:latin typeface="+mn-lt"/>
              <a:ea typeface="+mn-ea"/>
              <a:cs typeface="+mn-cs"/>
            </a:rPr>
            <a:t>住民１人あたり</a:t>
          </a:r>
          <a:r>
            <a:rPr kumimoji="1" lang="en-US" altLang="ja-JP" sz="1100">
              <a:solidFill>
                <a:schemeClr val="dk1"/>
              </a:solidFill>
              <a:effectLst/>
              <a:latin typeface="+mn-lt"/>
              <a:ea typeface="+mn-ea"/>
              <a:cs typeface="+mn-cs"/>
            </a:rPr>
            <a:t>133,945</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人件費は住民１人あたり</a:t>
          </a:r>
          <a:r>
            <a:rPr kumimoji="1" lang="en-US" altLang="ja-JP" sz="1100">
              <a:solidFill>
                <a:schemeClr val="dk1"/>
              </a:solidFill>
              <a:effectLst/>
              <a:latin typeface="+mn-lt"/>
              <a:ea typeface="+mn-ea"/>
              <a:cs typeface="+mn-cs"/>
            </a:rPr>
            <a:t>69,766</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年度から類似団体平均値を上回っている。これはラスパイレス指数が類似団体平均を上回っていることが主な要因であり、ラスパイレス指数</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未満を当面の目標とする。</a:t>
          </a:r>
          <a:endParaRPr lang="ja-JP" altLang="ja-JP" sz="1400">
            <a:effectLst/>
          </a:endParaRPr>
        </a:p>
        <a:p>
          <a:r>
            <a:rPr kumimoji="1" lang="ja-JP" altLang="ja-JP" sz="1100">
              <a:solidFill>
                <a:schemeClr val="dk1"/>
              </a:solidFill>
              <a:effectLst/>
              <a:latin typeface="+mn-lt"/>
              <a:ea typeface="+mn-ea"/>
              <a:cs typeface="+mn-cs"/>
            </a:rPr>
            <a:t>　扶助費は住民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90,414</a:t>
          </a:r>
          <a:r>
            <a:rPr kumimoji="1" lang="ja-JP" altLang="ja-JP" sz="1100">
              <a:solidFill>
                <a:schemeClr val="dk1"/>
              </a:solidFill>
              <a:effectLst/>
              <a:latin typeface="+mn-lt"/>
              <a:ea typeface="+mn-ea"/>
              <a:cs typeface="+mn-cs"/>
            </a:rPr>
            <a:t>円となっており、保育関係や</a:t>
          </a:r>
          <a:r>
            <a:rPr kumimoji="1" lang="ja-JP" altLang="en-US" sz="1100">
              <a:solidFill>
                <a:schemeClr val="dk1"/>
              </a:solidFill>
              <a:effectLst/>
              <a:latin typeface="+mn-lt"/>
              <a:ea typeface="+mn-ea"/>
              <a:cs typeface="+mn-cs"/>
            </a:rPr>
            <a:t>児童扶養手当</a:t>
          </a:r>
          <a:r>
            <a:rPr kumimoji="1" lang="ja-JP" altLang="ja-JP" sz="1100">
              <a:solidFill>
                <a:schemeClr val="dk1"/>
              </a:solidFill>
              <a:effectLst/>
              <a:latin typeface="+mn-lt"/>
              <a:ea typeface="+mn-ea"/>
              <a:cs typeface="+mn-cs"/>
            </a:rPr>
            <a:t>の給付費などにより増加傾向にある。類似団体平均と比べてやや高い水準となっているが、増加の度合いはほぼ一緒であり全国的に増加傾向にあるため、今後も動向を注視していく必要がある。</a:t>
          </a:r>
          <a:endParaRPr lang="ja-JP" altLang="ja-JP" sz="1400">
            <a:effectLst/>
          </a:endParaRPr>
        </a:p>
        <a:p>
          <a:r>
            <a:rPr kumimoji="1" lang="ja-JP" altLang="ja-JP" sz="1100">
              <a:solidFill>
                <a:schemeClr val="dk1"/>
              </a:solidFill>
              <a:effectLst/>
              <a:latin typeface="+mn-lt"/>
              <a:ea typeface="+mn-ea"/>
              <a:cs typeface="+mn-cs"/>
            </a:rPr>
            <a:t>　普通建設事業費は住民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28,497</a:t>
          </a:r>
          <a:r>
            <a:rPr kumimoji="1" lang="ja-JP" altLang="ja-JP" sz="1100">
              <a:solidFill>
                <a:schemeClr val="dk1"/>
              </a:solidFill>
              <a:effectLst/>
              <a:latin typeface="+mn-lt"/>
              <a:ea typeface="+mn-ea"/>
              <a:cs typeface="+mn-cs"/>
            </a:rPr>
            <a:t>円となり、類似団体と比較して一人当たりコストが低い状況となっている。前年度決算と比較して大幅な減となっており、</a:t>
          </a:r>
          <a:r>
            <a:rPr kumimoji="1" lang="ja-JP" altLang="en-US" sz="1100">
              <a:solidFill>
                <a:schemeClr val="dk1"/>
              </a:solidFill>
              <a:effectLst/>
              <a:latin typeface="+mn-lt"/>
              <a:ea typeface="+mn-ea"/>
              <a:cs typeface="+mn-cs"/>
            </a:rPr>
            <a:t>消防本部建庁舎建設事業の</a:t>
          </a:r>
          <a:r>
            <a:rPr kumimoji="1" lang="ja-JP" altLang="ja-JP" sz="1100">
              <a:solidFill>
                <a:schemeClr val="dk1"/>
              </a:solidFill>
              <a:effectLst/>
              <a:latin typeface="+mn-lt"/>
              <a:ea typeface="+mn-ea"/>
              <a:cs typeface="+mn-cs"/>
            </a:rPr>
            <a:t>完了による減が主な減少理由となっている。今後、道の駅の整備や公園整備などの大規模な建設事業を予定しているため、事業の取捨選択を徹底していくことで、事業費の減少に努める。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84,886
80,728
22.14
38,741,486
37,050,872
1,129,343
16,618,470
15,880,586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168046</xdr:rowOff>
    </xdr:from>
    <xdr:to>
      <xdr:col>24</xdr:col>
      <xdr:colOff>63500</xdr:colOff>
      <xdr:row>36</xdr:row>
      <xdr:rowOff>42774</xdr:rowOff>
    </xdr:to>
    <xdr:cxnSp macro="">
      <xdr:nvCxnSpPr>
        <xdr:cNvPr id="59" name="直線コネクタ 58"/>
        <xdr:cNvCxnSpPr/>
      </xdr:nvCxnSpPr>
      <xdr:spPr>
        <a:xfrm>
          <a:off x="3797300" y="6168796"/>
          <a:ext cx="8382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153416</xdr:rowOff>
    </xdr:from>
    <xdr:to>
      <xdr:col>19</xdr:col>
      <xdr:colOff>177800</xdr:colOff>
      <xdr:row>35</xdr:row>
      <xdr:rowOff>168046</xdr:rowOff>
    </xdr:to>
    <xdr:cxnSp macro="">
      <xdr:nvCxnSpPr>
        <xdr:cNvPr id="62" name="直線コネクタ 61"/>
        <xdr:cNvCxnSpPr/>
      </xdr:nvCxnSpPr>
      <xdr:spPr>
        <a:xfrm>
          <a:off x="2908300" y="615416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120955</xdr:rowOff>
    </xdr:from>
    <xdr:to>
      <xdr:col>15</xdr:col>
      <xdr:colOff>50800</xdr:colOff>
      <xdr:row>35</xdr:row>
      <xdr:rowOff>153416</xdr:rowOff>
    </xdr:to>
    <xdr:cxnSp macro="">
      <xdr:nvCxnSpPr>
        <xdr:cNvPr id="65" name="直線コネクタ 64"/>
        <xdr:cNvCxnSpPr/>
      </xdr:nvCxnSpPr>
      <xdr:spPr>
        <a:xfrm>
          <a:off x="2019300" y="6121705"/>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120955</xdr:rowOff>
    </xdr:from>
    <xdr:to>
      <xdr:col>10</xdr:col>
      <xdr:colOff>114300</xdr:colOff>
      <xdr:row>35</xdr:row>
      <xdr:rowOff>124613</xdr:rowOff>
    </xdr:to>
    <xdr:cxnSp macro="">
      <xdr:nvCxnSpPr>
        <xdr:cNvPr id="68" name="直線コネクタ 67"/>
        <xdr:cNvCxnSpPr/>
      </xdr:nvCxnSpPr>
      <xdr:spPr>
        <a:xfrm flipV="1">
          <a:off x="1130300" y="612170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163424</xdr:rowOff>
    </xdr:from>
    <xdr:to>
      <xdr:col>24</xdr:col>
      <xdr:colOff>114300</xdr:colOff>
      <xdr:row>36</xdr:row>
      <xdr:rowOff>93574</xdr:rowOff>
    </xdr:to>
    <xdr:sp macro="" textlink="">
      <xdr:nvSpPr>
        <xdr:cNvPr id="78" name="楕円 77"/>
        <xdr:cNvSpPr/>
      </xdr:nvSpPr>
      <xdr:spPr>
        <a:xfrm>
          <a:off x="45847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141851</xdr:rowOff>
    </xdr:from>
    <xdr:ext cx="469744" cy="259045"/>
    <xdr:sp macro="" textlink="">
      <xdr:nvSpPr>
        <xdr:cNvPr id="79" name="議会費該当値テキスト"/>
        <xdr:cNvSpPr txBox="1"/>
      </xdr:nvSpPr>
      <xdr:spPr>
        <a:xfrm>
          <a:off x="4686300" y="61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117246</xdr:rowOff>
    </xdr:from>
    <xdr:to>
      <xdr:col>20</xdr:col>
      <xdr:colOff>38100</xdr:colOff>
      <xdr:row>36</xdr:row>
      <xdr:rowOff>47396</xdr:rowOff>
    </xdr:to>
    <xdr:sp macro="" textlink="">
      <xdr:nvSpPr>
        <xdr:cNvPr id="80" name="楕円 79"/>
        <xdr:cNvSpPr/>
      </xdr:nvSpPr>
      <xdr:spPr>
        <a:xfrm>
          <a:off x="3746500" y="61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38523</xdr:rowOff>
    </xdr:from>
    <xdr:ext cx="469744" cy="259045"/>
    <xdr:sp macro="" textlink="">
      <xdr:nvSpPr>
        <xdr:cNvPr id="81" name="テキスト ボックス 80"/>
        <xdr:cNvSpPr txBox="1"/>
      </xdr:nvSpPr>
      <xdr:spPr>
        <a:xfrm>
          <a:off x="3562428" y="621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102616</xdr:rowOff>
    </xdr:from>
    <xdr:to>
      <xdr:col>15</xdr:col>
      <xdr:colOff>101600</xdr:colOff>
      <xdr:row>36</xdr:row>
      <xdr:rowOff>32766</xdr:rowOff>
    </xdr:to>
    <xdr:sp macro="" textlink="">
      <xdr:nvSpPr>
        <xdr:cNvPr id="82" name="楕円 81"/>
        <xdr:cNvSpPr/>
      </xdr:nvSpPr>
      <xdr:spPr>
        <a:xfrm>
          <a:off x="2857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23893</xdr:rowOff>
    </xdr:from>
    <xdr:ext cx="469744" cy="259045"/>
    <xdr:sp macro="" textlink="">
      <xdr:nvSpPr>
        <xdr:cNvPr id="83" name="テキスト ボックス 82"/>
        <xdr:cNvSpPr txBox="1"/>
      </xdr:nvSpPr>
      <xdr:spPr>
        <a:xfrm>
          <a:off x="2673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70155</xdr:rowOff>
    </xdr:from>
    <xdr:to>
      <xdr:col>10</xdr:col>
      <xdr:colOff>165100</xdr:colOff>
      <xdr:row>36</xdr:row>
      <xdr:rowOff>305</xdr:rowOff>
    </xdr:to>
    <xdr:sp macro="" textlink="">
      <xdr:nvSpPr>
        <xdr:cNvPr id="84" name="楕円 83"/>
        <xdr:cNvSpPr/>
      </xdr:nvSpPr>
      <xdr:spPr>
        <a:xfrm>
          <a:off x="1968500" y="60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162882</xdr:rowOff>
    </xdr:from>
    <xdr:ext cx="469744" cy="259045"/>
    <xdr:sp macro="" textlink="">
      <xdr:nvSpPr>
        <xdr:cNvPr id="85" name="テキスト ボックス 84"/>
        <xdr:cNvSpPr txBox="1"/>
      </xdr:nvSpPr>
      <xdr:spPr>
        <a:xfrm>
          <a:off x="1784428" y="616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73813</xdr:rowOff>
    </xdr:from>
    <xdr:to>
      <xdr:col>6</xdr:col>
      <xdr:colOff>38100</xdr:colOff>
      <xdr:row>36</xdr:row>
      <xdr:rowOff>3963</xdr:rowOff>
    </xdr:to>
    <xdr:sp macro="" textlink="">
      <xdr:nvSpPr>
        <xdr:cNvPr id="86" name="楕円 85"/>
        <xdr:cNvSpPr/>
      </xdr:nvSpPr>
      <xdr:spPr>
        <a:xfrm>
          <a:off x="1079500" y="60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166540</xdr:rowOff>
    </xdr:from>
    <xdr:ext cx="469744" cy="259045"/>
    <xdr:sp macro="" textlink="">
      <xdr:nvSpPr>
        <xdr:cNvPr id="87" name="テキスト ボックス 86"/>
        <xdr:cNvSpPr txBox="1"/>
      </xdr:nvSpPr>
      <xdr:spPr>
        <a:xfrm>
          <a:off x="895428" y="616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9063</xdr:rowOff>
    </xdr:from>
    <xdr:to>
      <xdr:col>24</xdr:col>
      <xdr:colOff>63500</xdr:colOff>
      <xdr:row>58</xdr:row>
      <xdr:rowOff>49609</xdr:rowOff>
    </xdr:to>
    <xdr:cxnSp macro="">
      <xdr:nvCxnSpPr>
        <xdr:cNvPr id="116" name="直線コネクタ 115"/>
        <xdr:cNvCxnSpPr/>
      </xdr:nvCxnSpPr>
      <xdr:spPr>
        <a:xfrm flipV="1">
          <a:off x="3797300" y="9610263"/>
          <a:ext cx="838200" cy="38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49609</xdr:rowOff>
    </xdr:from>
    <xdr:to>
      <xdr:col>19</xdr:col>
      <xdr:colOff>177800</xdr:colOff>
      <xdr:row>58</xdr:row>
      <xdr:rowOff>70659</xdr:rowOff>
    </xdr:to>
    <xdr:cxnSp macro="">
      <xdr:nvCxnSpPr>
        <xdr:cNvPr id="119" name="直線コネクタ 118"/>
        <xdr:cNvCxnSpPr/>
      </xdr:nvCxnSpPr>
      <xdr:spPr>
        <a:xfrm flipV="1">
          <a:off x="2908300" y="9993709"/>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70659</xdr:rowOff>
    </xdr:from>
    <xdr:to>
      <xdr:col>15</xdr:col>
      <xdr:colOff>50800</xdr:colOff>
      <xdr:row>58</xdr:row>
      <xdr:rowOff>73128</xdr:rowOff>
    </xdr:to>
    <xdr:cxnSp macro="">
      <xdr:nvCxnSpPr>
        <xdr:cNvPr id="122" name="直線コネクタ 121"/>
        <xdr:cNvCxnSpPr/>
      </xdr:nvCxnSpPr>
      <xdr:spPr>
        <a:xfrm flipV="1">
          <a:off x="2019300" y="10014759"/>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73128</xdr:rowOff>
    </xdr:from>
    <xdr:to>
      <xdr:col>10</xdr:col>
      <xdr:colOff>114300</xdr:colOff>
      <xdr:row>58</xdr:row>
      <xdr:rowOff>90440</xdr:rowOff>
    </xdr:to>
    <xdr:cxnSp macro="">
      <xdr:nvCxnSpPr>
        <xdr:cNvPr id="125" name="直線コネクタ 124"/>
        <xdr:cNvCxnSpPr/>
      </xdr:nvCxnSpPr>
      <xdr:spPr>
        <a:xfrm flipV="1">
          <a:off x="1130300" y="10017228"/>
          <a:ext cx="889000" cy="1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129713</xdr:rowOff>
    </xdr:from>
    <xdr:to>
      <xdr:col>24</xdr:col>
      <xdr:colOff>114300</xdr:colOff>
      <xdr:row>56</xdr:row>
      <xdr:rowOff>59863</xdr:rowOff>
    </xdr:to>
    <xdr:sp macro="" textlink="">
      <xdr:nvSpPr>
        <xdr:cNvPr id="135" name="楕円 134"/>
        <xdr:cNvSpPr/>
      </xdr:nvSpPr>
      <xdr:spPr>
        <a:xfrm>
          <a:off x="4584700" y="955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44640</xdr:rowOff>
    </xdr:from>
    <xdr:ext cx="599010" cy="259045"/>
    <xdr:sp macro="" textlink="">
      <xdr:nvSpPr>
        <xdr:cNvPr id="136" name="総務費該当値テキスト"/>
        <xdr:cNvSpPr txBox="1"/>
      </xdr:nvSpPr>
      <xdr:spPr>
        <a:xfrm>
          <a:off x="4686300" y="947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170259</xdr:rowOff>
    </xdr:from>
    <xdr:to>
      <xdr:col>20</xdr:col>
      <xdr:colOff>38100</xdr:colOff>
      <xdr:row>58</xdr:row>
      <xdr:rowOff>100409</xdr:rowOff>
    </xdr:to>
    <xdr:sp macro="" textlink="">
      <xdr:nvSpPr>
        <xdr:cNvPr id="137" name="楕円 136"/>
        <xdr:cNvSpPr/>
      </xdr:nvSpPr>
      <xdr:spPr>
        <a:xfrm>
          <a:off x="3746500" y="994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91536</xdr:rowOff>
    </xdr:from>
    <xdr:ext cx="534377" cy="259045"/>
    <xdr:sp macro="" textlink="">
      <xdr:nvSpPr>
        <xdr:cNvPr id="138" name="テキスト ボックス 137"/>
        <xdr:cNvSpPr txBox="1"/>
      </xdr:nvSpPr>
      <xdr:spPr>
        <a:xfrm>
          <a:off x="3530111" y="1003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19859</xdr:rowOff>
    </xdr:from>
    <xdr:to>
      <xdr:col>15</xdr:col>
      <xdr:colOff>101600</xdr:colOff>
      <xdr:row>58</xdr:row>
      <xdr:rowOff>121459</xdr:rowOff>
    </xdr:to>
    <xdr:sp macro="" textlink="">
      <xdr:nvSpPr>
        <xdr:cNvPr id="139" name="楕円 138"/>
        <xdr:cNvSpPr/>
      </xdr:nvSpPr>
      <xdr:spPr>
        <a:xfrm>
          <a:off x="2857500" y="99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112586</xdr:rowOff>
    </xdr:from>
    <xdr:ext cx="534377" cy="259045"/>
    <xdr:sp macro="" textlink="">
      <xdr:nvSpPr>
        <xdr:cNvPr id="140" name="テキスト ボックス 139"/>
        <xdr:cNvSpPr txBox="1"/>
      </xdr:nvSpPr>
      <xdr:spPr>
        <a:xfrm>
          <a:off x="2641111" y="100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22328</xdr:rowOff>
    </xdr:from>
    <xdr:to>
      <xdr:col>10</xdr:col>
      <xdr:colOff>165100</xdr:colOff>
      <xdr:row>58</xdr:row>
      <xdr:rowOff>123928</xdr:rowOff>
    </xdr:to>
    <xdr:sp macro="" textlink="">
      <xdr:nvSpPr>
        <xdr:cNvPr id="141" name="楕円 140"/>
        <xdr:cNvSpPr/>
      </xdr:nvSpPr>
      <xdr:spPr>
        <a:xfrm>
          <a:off x="1968500" y="99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115055</xdr:rowOff>
    </xdr:from>
    <xdr:ext cx="534377" cy="259045"/>
    <xdr:sp macro="" textlink="">
      <xdr:nvSpPr>
        <xdr:cNvPr id="142" name="テキスト ボックス 141"/>
        <xdr:cNvSpPr txBox="1"/>
      </xdr:nvSpPr>
      <xdr:spPr>
        <a:xfrm>
          <a:off x="1752111" y="100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39640</xdr:rowOff>
    </xdr:from>
    <xdr:to>
      <xdr:col>6</xdr:col>
      <xdr:colOff>38100</xdr:colOff>
      <xdr:row>58</xdr:row>
      <xdr:rowOff>141240</xdr:rowOff>
    </xdr:to>
    <xdr:sp macro="" textlink="">
      <xdr:nvSpPr>
        <xdr:cNvPr id="143" name="楕円 142"/>
        <xdr:cNvSpPr/>
      </xdr:nvSpPr>
      <xdr:spPr>
        <a:xfrm>
          <a:off x="1079500" y="99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132367</xdr:rowOff>
    </xdr:from>
    <xdr:ext cx="534377" cy="259045"/>
    <xdr:sp macro="" textlink="">
      <xdr:nvSpPr>
        <xdr:cNvPr id="144" name="テキスト ボックス 143"/>
        <xdr:cNvSpPr txBox="1"/>
      </xdr:nvSpPr>
      <xdr:spPr>
        <a:xfrm>
          <a:off x="863111" y="100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86350</xdr:rowOff>
    </xdr:from>
    <xdr:to>
      <xdr:col>24</xdr:col>
      <xdr:colOff>63500</xdr:colOff>
      <xdr:row>76</xdr:row>
      <xdr:rowOff>134931</xdr:rowOff>
    </xdr:to>
    <xdr:cxnSp macro="">
      <xdr:nvCxnSpPr>
        <xdr:cNvPr id="176" name="直線コネクタ 175"/>
        <xdr:cNvCxnSpPr/>
      </xdr:nvCxnSpPr>
      <xdr:spPr>
        <a:xfrm flipV="1">
          <a:off x="3797300" y="13116550"/>
          <a:ext cx="838200" cy="4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134931</xdr:rowOff>
    </xdr:from>
    <xdr:to>
      <xdr:col>19</xdr:col>
      <xdr:colOff>177800</xdr:colOff>
      <xdr:row>77</xdr:row>
      <xdr:rowOff>20154</xdr:rowOff>
    </xdr:to>
    <xdr:cxnSp macro="">
      <xdr:nvCxnSpPr>
        <xdr:cNvPr id="179" name="直線コネクタ 178"/>
        <xdr:cNvCxnSpPr/>
      </xdr:nvCxnSpPr>
      <xdr:spPr>
        <a:xfrm flipV="1">
          <a:off x="2908300" y="13165131"/>
          <a:ext cx="889000" cy="5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110809</xdr:rowOff>
    </xdr:from>
    <xdr:to>
      <xdr:col>15</xdr:col>
      <xdr:colOff>50800</xdr:colOff>
      <xdr:row>77</xdr:row>
      <xdr:rowOff>20154</xdr:rowOff>
    </xdr:to>
    <xdr:cxnSp macro="">
      <xdr:nvCxnSpPr>
        <xdr:cNvPr id="182" name="直線コネクタ 181"/>
        <xdr:cNvCxnSpPr/>
      </xdr:nvCxnSpPr>
      <xdr:spPr>
        <a:xfrm>
          <a:off x="2019300" y="13141009"/>
          <a:ext cx="889000" cy="8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110809</xdr:rowOff>
    </xdr:from>
    <xdr:to>
      <xdr:col>10</xdr:col>
      <xdr:colOff>114300</xdr:colOff>
      <xdr:row>77</xdr:row>
      <xdr:rowOff>22146</xdr:rowOff>
    </xdr:to>
    <xdr:cxnSp macro="">
      <xdr:nvCxnSpPr>
        <xdr:cNvPr id="185" name="直線コネクタ 184"/>
        <xdr:cNvCxnSpPr/>
      </xdr:nvCxnSpPr>
      <xdr:spPr>
        <a:xfrm flipV="1">
          <a:off x="1130300" y="13141009"/>
          <a:ext cx="889000" cy="8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35550</xdr:rowOff>
    </xdr:from>
    <xdr:to>
      <xdr:col>24</xdr:col>
      <xdr:colOff>114300</xdr:colOff>
      <xdr:row>76</xdr:row>
      <xdr:rowOff>137150</xdr:rowOff>
    </xdr:to>
    <xdr:sp macro="" textlink="">
      <xdr:nvSpPr>
        <xdr:cNvPr id="195" name="楕円 194"/>
        <xdr:cNvSpPr/>
      </xdr:nvSpPr>
      <xdr:spPr>
        <a:xfrm>
          <a:off x="4584700" y="13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13977</xdr:rowOff>
    </xdr:from>
    <xdr:ext cx="599010" cy="259045"/>
    <xdr:sp macro="" textlink="">
      <xdr:nvSpPr>
        <xdr:cNvPr id="196" name="民生費該当値テキスト"/>
        <xdr:cNvSpPr txBox="1"/>
      </xdr:nvSpPr>
      <xdr:spPr>
        <a:xfrm>
          <a:off x="4686300" y="1304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84131</xdr:rowOff>
    </xdr:from>
    <xdr:to>
      <xdr:col>20</xdr:col>
      <xdr:colOff>38100</xdr:colOff>
      <xdr:row>77</xdr:row>
      <xdr:rowOff>14281</xdr:rowOff>
    </xdr:to>
    <xdr:sp macro="" textlink="">
      <xdr:nvSpPr>
        <xdr:cNvPr id="197" name="楕円 196"/>
        <xdr:cNvSpPr/>
      </xdr:nvSpPr>
      <xdr:spPr>
        <a:xfrm>
          <a:off x="3746500" y="131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5408</xdr:rowOff>
    </xdr:from>
    <xdr:ext cx="599010" cy="259045"/>
    <xdr:sp macro="" textlink="">
      <xdr:nvSpPr>
        <xdr:cNvPr id="198" name="テキスト ボックス 197"/>
        <xdr:cNvSpPr txBox="1"/>
      </xdr:nvSpPr>
      <xdr:spPr>
        <a:xfrm>
          <a:off x="3497795" y="1320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140804</xdr:rowOff>
    </xdr:from>
    <xdr:to>
      <xdr:col>15</xdr:col>
      <xdr:colOff>101600</xdr:colOff>
      <xdr:row>77</xdr:row>
      <xdr:rowOff>70954</xdr:rowOff>
    </xdr:to>
    <xdr:sp macro="" textlink="">
      <xdr:nvSpPr>
        <xdr:cNvPr id="199" name="楕円 198"/>
        <xdr:cNvSpPr/>
      </xdr:nvSpPr>
      <xdr:spPr>
        <a:xfrm>
          <a:off x="2857500" y="1317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62081</xdr:rowOff>
    </xdr:from>
    <xdr:ext cx="599010" cy="259045"/>
    <xdr:sp macro="" textlink="">
      <xdr:nvSpPr>
        <xdr:cNvPr id="200" name="テキスト ボックス 199"/>
        <xdr:cNvSpPr txBox="1"/>
      </xdr:nvSpPr>
      <xdr:spPr>
        <a:xfrm>
          <a:off x="2608795" y="1326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60009</xdr:rowOff>
    </xdr:from>
    <xdr:to>
      <xdr:col>10</xdr:col>
      <xdr:colOff>165100</xdr:colOff>
      <xdr:row>76</xdr:row>
      <xdr:rowOff>161609</xdr:rowOff>
    </xdr:to>
    <xdr:sp macro="" textlink="">
      <xdr:nvSpPr>
        <xdr:cNvPr id="201" name="楕円 200"/>
        <xdr:cNvSpPr/>
      </xdr:nvSpPr>
      <xdr:spPr>
        <a:xfrm>
          <a:off x="1968500" y="130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152736</xdr:rowOff>
    </xdr:from>
    <xdr:ext cx="599010" cy="259045"/>
    <xdr:sp macro="" textlink="">
      <xdr:nvSpPr>
        <xdr:cNvPr id="202" name="テキスト ボックス 201"/>
        <xdr:cNvSpPr txBox="1"/>
      </xdr:nvSpPr>
      <xdr:spPr>
        <a:xfrm>
          <a:off x="1719795" y="1318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142796</xdr:rowOff>
    </xdr:from>
    <xdr:to>
      <xdr:col>6</xdr:col>
      <xdr:colOff>38100</xdr:colOff>
      <xdr:row>77</xdr:row>
      <xdr:rowOff>72946</xdr:rowOff>
    </xdr:to>
    <xdr:sp macro="" textlink="">
      <xdr:nvSpPr>
        <xdr:cNvPr id="203" name="楕円 202"/>
        <xdr:cNvSpPr/>
      </xdr:nvSpPr>
      <xdr:spPr>
        <a:xfrm>
          <a:off x="1079500" y="1317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64073</xdr:rowOff>
    </xdr:from>
    <xdr:ext cx="599010" cy="259045"/>
    <xdr:sp macro="" textlink="">
      <xdr:nvSpPr>
        <xdr:cNvPr id="204" name="テキスト ボックス 203"/>
        <xdr:cNvSpPr txBox="1"/>
      </xdr:nvSpPr>
      <xdr:spPr>
        <a:xfrm>
          <a:off x="830795" y="1326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37531</xdr:rowOff>
    </xdr:from>
    <xdr:to>
      <xdr:col>24</xdr:col>
      <xdr:colOff>63500</xdr:colOff>
      <xdr:row>98</xdr:row>
      <xdr:rowOff>54829</xdr:rowOff>
    </xdr:to>
    <xdr:cxnSp macro="">
      <xdr:nvCxnSpPr>
        <xdr:cNvPr id="233" name="直線コネクタ 232"/>
        <xdr:cNvCxnSpPr/>
      </xdr:nvCxnSpPr>
      <xdr:spPr>
        <a:xfrm flipV="1">
          <a:off x="3797300" y="16839631"/>
          <a:ext cx="8382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38636</xdr:rowOff>
    </xdr:from>
    <xdr:to>
      <xdr:col>19</xdr:col>
      <xdr:colOff>177800</xdr:colOff>
      <xdr:row>98</xdr:row>
      <xdr:rowOff>54829</xdr:rowOff>
    </xdr:to>
    <xdr:cxnSp macro="">
      <xdr:nvCxnSpPr>
        <xdr:cNvPr id="236" name="直線コネクタ 235"/>
        <xdr:cNvCxnSpPr/>
      </xdr:nvCxnSpPr>
      <xdr:spPr>
        <a:xfrm>
          <a:off x="2908300" y="16840736"/>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16827</xdr:rowOff>
    </xdr:from>
    <xdr:to>
      <xdr:col>15</xdr:col>
      <xdr:colOff>50800</xdr:colOff>
      <xdr:row>98</xdr:row>
      <xdr:rowOff>38636</xdr:rowOff>
    </xdr:to>
    <xdr:cxnSp macro="">
      <xdr:nvCxnSpPr>
        <xdr:cNvPr id="239" name="直線コネクタ 238"/>
        <xdr:cNvCxnSpPr/>
      </xdr:nvCxnSpPr>
      <xdr:spPr>
        <a:xfrm>
          <a:off x="2019300" y="16818927"/>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5054</xdr:rowOff>
    </xdr:from>
    <xdr:to>
      <xdr:col>10</xdr:col>
      <xdr:colOff>114300</xdr:colOff>
      <xdr:row>98</xdr:row>
      <xdr:rowOff>16827</xdr:rowOff>
    </xdr:to>
    <xdr:cxnSp macro="">
      <xdr:nvCxnSpPr>
        <xdr:cNvPr id="242" name="直線コネクタ 241"/>
        <xdr:cNvCxnSpPr/>
      </xdr:nvCxnSpPr>
      <xdr:spPr>
        <a:xfrm>
          <a:off x="1130300" y="16807154"/>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158181</xdr:rowOff>
    </xdr:from>
    <xdr:to>
      <xdr:col>24</xdr:col>
      <xdr:colOff>114300</xdr:colOff>
      <xdr:row>98</xdr:row>
      <xdr:rowOff>88331</xdr:rowOff>
    </xdr:to>
    <xdr:sp macro="" textlink="">
      <xdr:nvSpPr>
        <xdr:cNvPr id="252" name="楕円 251"/>
        <xdr:cNvSpPr/>
      </xdr:nvSpPr>
      <xdr:spPr>
        <a:xfrm>
          <a:off x="4584700" y="167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73108</xdr:rowOff>
    </xdr:from>
    <xdr:ext cx="534377" cy="259045"/>
    <xdr:sp macro="" textlink="">
      <xdr:nvSpPr>
        <xdr:cNvPr id="253" name="衛生費該当値テキスト"/>
        <xdr:cNvSpPr txBox="1"/>
      </xdr:nvSpPr>
      <xdr:spPr>
        <a:xfrm>
          <a:off x="4686300" y="167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4029</xdr:rowOff>
    </xdr:from>
    <xdr:to>
      <xdr:col>20</xdr:col>
      <xdr:colOff>38100</xdr:colOff>
      <xdr:row>98</xdr:row>
      <xdr:rowOff>105629</xdr:rowOff>
    </xdr:to>
    <xdr:sp macro="" textlink="">
      <xdr:nvSpPr>
        <xdr:cNvPr id="254" name="楕円 253"/>
        <xdr:cNvSpPr/>
      </xdr:nvSpPr>
      <xdr:spPr>
        <a:xfrm>
          <a:off x="3746500" y="1680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96756</xdr:rowOff>
    </xdr:from>
    <xdr:ext cx="534377" cy="259045"/>
    <xdr:sp macro="" textlink="">
      <xdr:nvSpPr>
        <xdr:cNvPr id="255" name="テキスト ボックス 254"/>
        <xdr:cNvSpPr txBox="1"/>
      </xdr:nvSpPr>
      <xdr:spPr>
        <a:xfrm>
          <a:off x="3530111" y="1689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159286</xdr:rowOff>
    </xdr:from>
    <xdr:to>
      <xdr:col>15</xdr:col>
      <xdr:colOff>101600</xdr:colOff>
      <xdr:row>98</xdr:row>
      <xdr:rowOff>89436</xdr:rowOff>
    </xdr:to>
    <xdr:sp macro="" textlink="">
      <xdr:nvSpPr>
        <xdr:cNvPr id="256" name="楕円 255"/>
        <xdr:cNvSpPr/>
      </xdr:nvSpPr>
      <xdr:spPr>
        <a:xfrm>
          <a:off x="2857500" y="167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80563</xdr:rowOff>
    </xdr:from>
    <xdr:ext cx="534377" cy="259045"/>
    <xdr:sp macro="" textlink="">
      <xdr:nvSpPr>
        <xdr:cNvPr id="257" name="テキスト ボックス 256"/>
        <xdr:cNvSpPr txBox="1"/>
      </xdr:nvSpPr>
      <xdr:spPr>
        <a:xfrm>
          <a:off x="2641111" y="1688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137477</xdr:rowOff>
    </xdr:from>
    <xdr:to>
      <xdr:col>10</xdr:col>
      <xdr:colOff>165100</xdr:colOff>
      <xdr:row>98</xdr:row>
      <xdr:rowOff>67627</xdr:rowOff>
    </xdr:to>
    <xdr:sp macro="" textlink="">
      <xdr:nvSpPr>
        <xdr:cNvPr id="258" name="楕円 257"/>
        <xdr:cNvSpPr/>
      </xdr:nvSpPr>
      <xdr:spPr>
        <a:xfrm>
          <a:off x="1968500" y="16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58754</xdr:rowOff>
    </xdr:from>
    <xdr:ext cx="534377" cy="259045"/>
    <xdr:sp macro="" textlink="">
      <xdr:nvSpPr>
        <xdr:cNvPr id="259" name="テキスト ボックス 258"/>
        <xdr:cNvSpPr txBox="1"/>
      </xdr:nvSpPr>
      <xdr:spPr>
        <a:xfrm>
          <a:off x="1752111" y="168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125704</xdr:rowOff>
    </xdr:from>
    <xdr:to>
      <xdr:col>6</xdr:col>
      <xdr:colOff>38100</xdr:colOff>
      <xdr:row>98</xdr:row>
      <xdr:rowOff>55854</xdr:rowOff>
    </xdr:to>
    <xdr:sp macro="" textlink="">
      <xdr:nvSpPr>
        <xdr:cNvPr id="260" name="楕円 259"/>
        <xdr:cNvSpPr/>
      </xdr:nvSpPr>
      <xdr:spPr>
        <a:xfrm>
          <a:off x="1079500" y="167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46981</xdr:rowOff>
    </xdr:from>
    <xdr:ext cx="534377" cy="259045"/>
    <xdr:sp macro="" textlink="">
      <xdr:nvSpPr>
        <xdr:cNvPr id="261" name="テキスト ボックス 260"/>
        <xdr:cNvSpPr txBox="1"/>
      </xdr:nvSpPr>
      <xdr:spPr>
        <a:xfrm>
          <a:off x="863111" y="168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168561</xdr:rowOff>
    </xdr:from>
    <xdr:to>
      <xdr:col>55</xdr:col>
      <xdr:colOff>0</xdr:colOff>
      <xdr:row>37</xdr:row>
      <xdr:rowOff>169075</xdr:rowOff>
    </xdr:to>
    <xdr:cxnSp macro="">
      <xdr:nvCxnSpPr>
        <xdr:cNvPr id="286" name="直線コネクタ 285"/>
        <xdr:cNvCxnSpPr/>
      </xdr:nvCxnSpPr>
      <xdr:spPr>
        <a:xfrm>
          <a:off x="9639300" y="6512211"/>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167989</xdr:rowOff>
    </xdr:from>
    <xdr:to>
      <xdr:col>50</xdr:col>
      <xdr:colOff>114300</xdr:colOff>
      <xdr:row>37</xdr:row>
      <xdr:rowOff>168561</xdr:rowOff>
    </xdr:to>
    <xdr:cxnSp macro="">
      <xdr:nvCxnSpPr>
        <xdr:cNvPr id="289" name="直線コネクタ 288"/>
        <xdr:cNvCxnSpPr/>
      </xdr:nvCxnSpPr>
      <xdr:spPr>
        <a:xfrm>
          <a:off x="8750300" y="651163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167989</xdr:rowOff>
    </xdr:from>
    <xdr:to>
      <xdr:col>45</xdr:col>
      <xdr:colOff>177800</xdr:colOff>
      <xdr:row>37</xdr:row>
      <xdr:rowOff>168389</xdr:rowOff>
    </xdr:to>
    <xdr:cxnSp macro="">
      <xdr:nvCxnSpPr>
        <xdr:cNvPr id="292" name="直線コネクタ 291"/>
        <xdr:cNvCxnSpPr/>
      </xdr:nvCxnSpPr>
      <xdr:spPr>
        <a:xfrm flipV="1">
          <a:off x="7861300" y="651163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122441</xdr:rowOff>
    </xdr:from>
    <xdr:to>
      <xdr:col>41</xdr:col>
      <xdr:colOff>50800</xdr:colOff>
      <xdr:row>37</xdr:row>
      <xdr:rowOff>168389</xdr:rowOff>
    </xdr:to>
    <xdr:cxnSp macro="">
      <xdr:nvCxnSpPr>
        <xdr:cNvPr id="295" name="直線コネクタ 294"/>
        <xdr:cNvCxnSpPr/>
      </xdr:nvCxnSpPr>
      <xdr:spPr>
        <a:xfrm>
          <a:off x="6972300" y="6466091"/>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118275</xdr:rowOff>
    </xdr:from>
    <xdr:to>
      <xdr:col>55</xdr:col>
      <xdr:colOff>50800</xdr:colOff>
      <xdr:row>38</xdr:row>
      <xdr:rowOff>48425</xdr:rowOff>
    </xdr:to>
    <xdr:sp macro="" textlink="">
      <xdr:nvSpPr>
        <xdr:cNvPr id="305" name="楕円 304"/>
        <xdr:cNvSpPr/>
      </xdr:nvSpPr>
      <xdr:spPr>
        <a:xfrm>
          <a:off x="10426700" y="64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117761</xdr:rowOff>
    </xdr:from>
    <xdr:to>
      <xdr:col>50</xdr:col>
      <xdr:colOff>165100</xdr:colOff>
      <xdr:row>38</xdr:row>
      <xdr:rowOff>47910</xdr:rowOff>
    </xdr:to>
    <xdr:sp macro="" textlink="">
      <xdr:nvSpPr>
        <xdr:cNvPr id="307" name="楕円 306"/>
        <xdr:cNvSpPr/>
      </xdr:nvSpPr>
      <xdr:spPr>
        <a:xfrm>
          <a:off x="9588500" y="6461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39038</xdr:rowOff>
    </xdr:from>
    <xdr:ext cx="378565" cy="259045"/>
    <xdr:sp macro="" textlink="">
      <xdr:nvSpPr>
        <xdr:cNvPr id="308" name="テキスト ボックス 307"/>
        <xdr:cNvSpPr txBox="1"/>
      </xdr:nvSpPr>
      <xdr:spPr>
        <a:xfrm>
          <a:off x="9450017" y="655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117189</xdr:rowOff>
    </xdr:from>
    <xdr:to>
      <xdr:col>46</xdr:col>
      <xdr:colOff>38100</xdr:colOff>
      <xdr:row>38</xdr:row>
      <xdr:rowOff>47340</xdr:rowOff>
    </xdr:to>
    <xdr:sp macro="" textlink="">
      <xdr:nvSpPr>
        <xdr:cNvPr id="309" name="楕円 308"/>
        <xdr:cNvSpPr/>
      </xdr:nvSpPr>
      <xdr:spPr>
        <a:xfrm>
          <a:off x="8699500" y="64608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38466</xdr:rowOff>
    </xdr:from>
    <xdr:ext cx="378565" cy="259045"/>
    <xdr:sp macro="" textlink="">
      <xdr:nvSpPr>
        <xdr:cNvPr id="310" name="テキスト ボックス 309"/>
        <xdr:cNvSpPr txBox="1"/>
      </xdr:nvSpPr>
      <xdr:spPr>
        <a:xfrm>
          <a:off x="8561017" y="655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117589</xdr:rowOff>
    </xdr:from>
    <xdr:to>
      <xdr:col>41</xdr:col>
      <xdr:colOff>101600</xdr:colOff>
      <xdr:row>38</xdr:row>
      <xdr:rowOff>47740</xdr:rowOff>
    </xdr:to>
    <xdr:sp macro="" textlink="">
      <xdr:nvSpPr>
        <xdr:cNvPr id="311" name="楕円 310"/>
        <xdr:cNvSpPr/>
      </xdr:nvSpPr>
      <xdr:spPr>
        <a:xfrm>
          <a:off x="7810500" y="6461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38866</xdr:rowOff>
    </xdr:from>
    <xdr:ext cx="378565" cy="259045"/>
    <xdr:sp macro="" textlink="">
      <xdr:nvSpPr>
        <xdr:cNvPr id="312" name="テキスト ボックス 311"/>
        <xdr:cNvSpPr txBox="1"/>
      </xdr:nvSpPr>
      <xdr:spPr>
        <a:xfrm>
          <a:off x="7672017" y="655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71641</xdr:rowOff>
    </xdr:from>
    <xdr:to>
      <xdr:col>36</xdr:col>
      <xdr:colOff>165100</xdr:colOff>
      <xdr:row>38</xdr:row>
      <xdr:rowOff>1791</xdr:rowOff>
    </xdr:to>
    <xdr:sp macro="" textlink="">
      <xdr:nvSpPr>
        <xdr:cNvPr id="313" name="楕円 312"/>
        <xdr:cNvSpPr/>
      </xdr:nvSpPr>
      <xdr:spPr>
        <a:xfrm>
          <a:off x="6921500" y="64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164368</xdr:rowOff>
    </xdr:from>
    <xdr:ext cx="469744" cy="259045"/>
    <xdr:sp macro="" textlink="">
      <xdr:nvSpPr>
        <xdr:cNvPr id="314" name="テキスト ボックス 313"/>
        <xdr:cNvSpPr txBox="1"/>
      </xdr:nvSpPr>
      <xdr:spPr>
        <a:xfrm>
          <a:off x="6737428" y="650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100262</xdr:rowOff>
    </xdr:from>
    <xdr:to>
      <xdr:col>55</xdr:col>
      <xdr:colOff>0</xdr:colOff>
      <xdr:row>58</xdr:row>
      <xdr:rowOff>113933</xdr:rowOff>
    </xdr:to>
    <xdr:cxnSp macro="">
      <xdr:nvCxnSpPr>
        <xdr:cNvPr id="341" name="直線コネクタ 340"/>
        <xdr:cNvCxnSpPr/>
      </xdr:nvCxnSpPr>
      <xdr:spPr>
        <a:xfrm flipV="1">
          <a:off x="9639300" y="10044362"/>
          <a:ext cx="8382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113933</xdr:rowOff>
    </xdr:from>
    <xdr:to>
      <xdr:col>50</xdr:col>
      <xdr:colOff>114300</xdr:colOff>
      <xdr:row>58</xdr:row>
      <xdr:rowOff>121293</xdr:rowOff>
    </xdr:to>
    <xdr:cxnSp macro="">
      <xdr:nvCxnSpPr>
        <xdr:cNvPr id="344" name="直線コネクタ 343"/>
        <xdr:cNvCxnSpPr/>
      </xdr:nvCxnSpPr>
      <xdr:spPr>
        <a:xfrm flipV="1">
          <a:off x="8750300" y="10058033"/>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121293</xdr:rowOff>
    </xdr:from>
    <xdr:to>
      <xdr:col>45</xdr:col>
      <xdr:colOff>177800</xdr:colOff>
      <xdr:row>58</xdr:row>
      <xdr:rowOff>123067</xdr:rowOff>
    </xdr:to>
    <xdr:cxnSp macro="">
      <xdr:nvCxnSpPr>
        <xdr:cNvPr id="347" name="直線コネクタ 346"/>
        <xdr:cNvCxnSpPr/>
      </xdr:nvCxnSpPr>
      <xdr:spPr>
        <a:xfrm flipV="1">
          <a:off x="7861300" y="10065393"/>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123067</xdr:rowOff>
    </xdr:from>
    <xdr:to>
      <xdr:col>41</xdr:col>
      <xdr:colOff>50800</xdr:colOff>
      <xdr:row>58</xdr:row>
      <xdr:rowOff>124905</xdr:rowOff>
    </xdr:to>
    <xdr:cxnSp macro="">
      <xdr:nvCxnSpPr>
        <xdr:cNvPr id="350" name="直線コネクタ 349"/>
        <xdr:cNvCxnSpPr/>
      </xdr:nvCxnSpPr>
      <xdr:spPr>
        <a:xfrm flipV="1">
          <a:off x="6972300" y="10067167"/>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49462</xdr:rowOff>
    </xdr:from>
    <xdr:to>
      <xdr:col>55</xdr:col>
      <xdr:colOff>50800</xdr:colOff>
      <xdr:row>58</xdr:row>
      <xdr:rowOff>151062</xdr:rowOff>
    </xdr:to>
    <xdr:sp macro="" textlink="">
      <xdr:nvSpPr>
        <xdr:cNvPr id="360" name="楕円 359"/>
        <xdr:cNvSpPr/>
      </xdr:nvSpPr>
      <xdr:spPr>
        <a:xfrm>
          <a:off x="10426700" y="99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135839</xdr:rowOff>
    </xdr:from>
    <xdr:ext cx="469744" cy="259045"/>
    <xdr:sp macro="" textlink="">
      <xdr:nvSpPr>
        <xdr:cNvPr id="361" name="農林水産業費該当値テキスト"/>
        <xdr:cNvSpPr txBox="1"/>
      </xdr:nvSpPr>
      <xdr:spPr>
        <a:xfrm>
          <a:off x="10528300" y="990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63133</xdr:rowOff>
    </xdr:from>
    <xdr:to>
      <xdr:col>50</xdr:col>
      <xdr:colOff>165100</xdr:colOff>
      <xdr:row>58</xdr:row>
      <xdr:rowOff>164733</xdr:rowOff>
    </xdr:to>
    <xdr:sp macro="" textlink="">
      <xdr:nvSpPr>
        <xdr:cNvPr id="362" name="楕円 361"/>
        <xdr:cNvSpPr/>
      </xdr:nvSpPr>
      <xdr:spPr>
        <a:xfrm>
          <a:off x="9588500" y="100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155860</xdr:rowOff>
    </xdr:from>
    <xdr:ext cx="469744" cy="259045"/>
    <xdr:sp macro="" textlink="">
      <xdr:nvSpPr>
        <xdr:cNvPr id="363" name="テキスト ボックス 362"/>
        <xdr:cNvSpPr txBox="1"/>
      </xdr:nvSpPr>
      <xdr:spPr>
        <a:xfrm>
          <a:off x="9404428" y="1009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70493</xdr:rowOff>
    </xdr:from>
    <xdr:to>
      <xdr:col>46</xdr:col>
      <xdr:colOff>38100</xdr:colOff>
      <xdr:row>59</xdr:row>
      <xdr:rowOff>643</xdr:rowOff>
    </xdr:to>
    <xdr:sp macro="" textlink="">
      <xdr:nvSpPr>
        <xdr:cNvPr id="364" name="楕円 363"/>
        <xdr:cNvSpPr/>
      </xdr:nvSpPr>
      <xdr:spPr>
        <a:xfrm>
          <a:off x="8699500" y="100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163220</xdr:rowOff>
    </xdr:from>
    <xdr:ext cx="469744" cy="259045"/>
    <xdr:sp macro="" textlink="">
      <xdr:nvSpPr>
        <xdr:cNvPr id="365" name="テキスト ボックス 364"/>
        <xdr:cNvSpPr txBox="1"/>
      </xdr:nvSpPr>
      <xdr:spPr>
        <a:xfrm>
          <a:off x="8515428" y="1010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72267</xdr:rowOff>
    </xdr:from>
    <xdr:to>
      <xdr:col>41</xdr:col>
      <xdr:colOff>101600</xdr:colOff>
      <xdr:row>59</xdr:row>
      <xdr:rowOff>2417</xdr:rowOff>
    </xdr:to>
    <xdr:sp macro="" textlink="">
      <xdr:nvSpPr>
        <xdr:cNvPr id="366" name="楕円 365"/>
        <xdr:cNvSpPr/>
      </xdr:nvSpPr>
      <xdr:spPr>
        <a:xfrm>
          <a:off x="7810500" y="1001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164994</xdr:rowOff>
    </xdr:from>
    <xdr:ext cx="469744" cy="259045"/>
    <xdr:sp macro="" textlink="">
      <xdr:nvSpPr>
        <xdr:cNvPr id="367" name="テキスト ボックス 366"/>
        <xdr:cNvSpPr txBox="1"/>
      </xdr:nvSpPr>
      <xdr:spPr>
        <a:xfrm>
          <a:off x="7626428" y="1010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74105</xdr:rowOff>
    </xdr:from>
    <xdr:to>
      <xdr:col>36</xdr:col>
      <xdr:colOff>165100</xdr:colOff>
      <xdr:row>59</xdr:row>
      <xdr:rowOff>4255</xdr:rowOff>
    </xdr:to>
    <xdr:sp macro="" textlink="">
      <xdr:nvSpPr>
        <xdr:cNvPr id="368" name="楕円 367"/>
        <xdr:cNvSpPr/>
      </xdr:nvSpPr>
      <xdr:spPr>
        <a:xfrm>
          <a:off x="6921500" y="100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166832</xdr:rowOff>
    </xdr:from>
    <xdr:ext cx="469744" cy="259045"/>
    <xdr:sp macro="" textlink="">
      <xdr:nvSpPr>
        <xdr:cNvPr id="369" name="テキスト ボックス 368"/>
        <xdr:cNvSpPr txBox="1"/>
      </xdr:nvSpPr>
      <xdr:spPr>
        <a:xfrm>
          <a:off x="6737428" y="1011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3339</xdr:rowOff>
    </xdr:from>
    <xdr:to>
      <xdr:col>55</xdr:col>
      <xdr:colOff>0</xdr:colOff>
      <xdr:row>78</xdr:row>
      <xdr:rowOff>72537</xdr:rowOff>
    </xdr:to>
    <xdr:cxnSp macro="">
      <xdr:nvCxnSpPr>
        <xdr:cNvPr id="396" name="直線コネクタ 395"/>
        <xdr:cNvCxnSpPr/>
      </xdr:nvCxnSpPr>
      <xdr:spPr>
        <a:xfrm flipV="1">
          <a:off x="9639300" y="13376439"/>
          <a:ext cx="838200" cy="6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62410</xdr:rowOff>
    </xdr:from>
    <xdr:to>
      <xdr:col>50</xdr:col>
      <xdr:colOff>114300</xdr:colOff>
      <xdr:row>78</xdr:row>
      <xdr:rowOff>72537</xdr:rowOff>
    </xdr:to>
    <xdr:cxnSp macro="">
      <xdr:nvCxnSpPr>
        <xdr:cNvPr id="399" name="直線コネクタ 398"/>
        <xdr:cNvCxnSpPr/>
      </xdr:nvCxnSpPr>
      <xdr:spPr>
        <a:xfrm>
          <a:off x="8750300" y="13435510"/>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62410</xdr:rowOff>
    </xdr:from>
    <xdr:to>
      <xdr:col>45</xdr:col>
      <xdr:colOff>177800</xdr:colOff>
      <xdr:row>78</xdr:row>
      <xdr:rowOff>76104</xdr:rowOff>
    </xdr:to>
    <xdr:cxnSp macro="">
      <xdr:nvCxnSpPr>
        <xdr:cNvPr id="402" name="直線コネクタ 401"/>
        <xdr:cNvCxnSpPr/>
      </xdr:nvCxnSpPr>
      <xdr:spPr>
        <a:xfrm flipV="1">
          <a:off x="7861300" y="13435510"/>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147220</xdr:rowOff>
    </xdr:from>
    <xdr:to>
      <xdr:col>41</xdr:col>
      <xdr:colOff>50800</xdr:colOff>
      <xdr:row>78</xdr:row>
      <xdr:rowOff>76104</xdr:rowOff>
    </xdr:to>
    <xdr:cxnSp macro="">
      <xdr:nvCxnSpPr>
        <xdr:cNvPr id="405" name="直線コネクタ 404"/>
        <xdr:cNvCxnSpPr/>
      </xdr:nvCxnSpPr>
      <xdr:spPr>
        <a:xfrm>
          <a:off x="6972300" y="13348870"/>
          <a:ext cx="889000" cy="10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123989</xdr:rowOff>
    </xdr:from>
    <xdr:to>
      <xdr:col>55</xdr:col>
      <xdr:colOff>50800</xdr:colOff>
      <xdr:row>78</xdr:row>
      <xdr:rowOff>54139</xdr:rowOff>
    </xdr:to>
    <xdr:sp macro="" textlink="">
      <xdr:nvSpPr>
        <xdr:cNvPr id="415" name="楕円 414"/>
        <xdr:cNvSpPr/>
      </xdr:nvSpPr>
      <xdr:spPr>
        <a:xfrm>
          <a:off x="10426700" y="133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38916</xdr:rowOff>
    </xdr:from>
    <xdr:ext cx="469744" cy="259045"/>
    <xdr:sp macro="" textlink="">
      <xdr:nvSpPr>
        <xdr:cNvPr id="416" name="商工費該当値テキスト"/>
        <xdr:cNvSpPr txBox="1"/>
      </xdr:nvSpPr>
      <xdr:spPr>
        <a:xfrm>
          <a:off x="10528300" y="1324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21737</xdr:rowOff>
    </xdr:from>
    <xdr:to>
      <xdr:col>50</xdr:col>
      <xdr:colOff>165100</xdr:colOff>
      <xdr:row>78</xdr:row>
      <xdr:rowOff>123337</xdr:rowOff>
    </xdr:to>
    <xdr:sp macro="" textlink="">
      <xdr:nvSpPr>
        <xdr:cNvPr id="417" name="楕円 416"/>
        <xdr:cNvSpPr/>
      </xdr:nvSpPr>
      <xdr:spPr>
        <a:xfrm>
          <a:off x="9588500" y="133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114464</xdr:rowOff>
    </xdr:from>
    <xdr:ext cx="469744" cy="259045"/>
    <xdr:sp macro="" textlink="">
      <xdr:nvSpPr>
        <xdr:cNvPr id="418" name="テキスト ボックス 417"/>
        <xdr:cNvSpPr txBox="1"/>
      </xdr:nvSpPr>
      <xdr:spPr>
        <a:xfrm>
          <a:off x="9404428" y="1348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11610</xdr:rowOff>
    </xdr:from>
    <xdr:to>
      <xdr:col>46</xdr:col>
      <xdr:colOff>38100</xdr:colOff>
      <xdr:row>78</xdr:row>
      <xdr:rowOff>113210</xdr:rowOff>
    </xdr:to>
    <xdr:sp macro="" textlink="">
      <xdr:nvSpPr>
        <xdr:cNvPr id="419" name="楕円 418"/>
        <xdr:cNvSpPr/>
      </xdr:nvSpPr>
      <xdr:spPr>
        <a:xfrm>
          <a:off x="8699500" y="133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104337</xdr:rowOff>
    </xdr:from>
    <xdr:ext cx="469744" cy="259045"/>
    <xdr:sp macro="" textlink="">
      <xdr:nvSpPr>
        <xdr:cNvPr id="420" name="テキスト ボックス 419"/>
        <xdr:cNvSpPr txBox="1"/>
      </xdr:nvSpPr>
      <xdr:spPr>
        <a:xfrm>
          <a:off x="8515428" y="1347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25304</xdr:rowOff>
    </xdr:from>
    <xdr:to>
      <xdr:col>41</xdr:col>
      <xdr:colOff>101600</xdr:colOff>
      <xdr:row>78</xdr:row>
      <xdr:rowOff>126904</xdr:rowOff>
    </xdr:to>
    <xdr:sp macro="" textlink="">
      <xdr:nvSpPr>
        <xdr:cNvPr id="421" name="楕円 420"/>
        <xdr:cNvSpPr/>
      </xdr:nvSpPr>
      <xdr:spPr>
        <a:xfrm>
          <a:off x="7810500" y="133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118031</xdr:rowOff>
    </xdr:from>
    <xdr:ext cx="469744" cy="259045"/>
    <xdr:sp macro="" textlink="">
      <xdr:nvSpPr>
        <xdr:cNvPr id="422" name="テキスト ボックス 421"/>
        <xdr:cNvSpPr txBox="1"/>
      </xdr:nvSpPr>
      <xdr:spPr>
        <a:xfrm>
          <a:off x="7626428" y="1349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96420</xdr:rowOff>
    </xdr:from>
    <xdr:to>
      <xdr:col>36</xdr:col>
      <xdr:colOff>165100</xdr:colOff>
      <xdr:row>78</xdr:row>
      <xdr:rowOff>26570</xdr:rowOff>
    </xdr:to>
    <xdr:sp macro="" textlink="">
      <xdr:nvSpPr>
        <xdr:cNvPr id="423" name="楕円 422"/>
        <xdr:cNvSpPr/>
      </xdr:nvSpPr>
      <xdr:spPr>
        <a:xfrm>
          <a:off x="6921500" y="132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17697</xdr:rowOff>
    </xdr:from>
    <xdr:ext cx="469744" cy="259045"/>
    <xdr:sp macro="" textlink="">
      <xdr:nvSpPr>
        <xdr:cNvPr id="424" name="テキスト ボックス 423"/>
        <xdr:cNvSpPr txBox="1"/>
      </xdr:nvSpPr>
      <xdr:spPr>
        <a:xfrm>
          <a:off x="6737428" y="1339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55499</xdr:rowOff>
    </xdr:from>
    <xdr:to>
      <xdr:col>55</xdr:col>
      <xdr:colOff>0</xdr:colOff>
      <xdr:row>98</xdr:row>
      <xdr:rowOff>69684</xdr:rowOff>
    </xdr:to>
    <xdr:cxnSp macro="">
      <xdr:nvCxnSpPr>
        <xdr:cNvPr id="453" name="直線コネクタ 452"/>
        <xdr:cNvCxnSpPr/>
      </xdr:nvCxnSpPr>
      <xdr:spPr>
        <a:xfrm>
          <a:off x="9639300" y="16857599"/>
          <a:ext cx="8382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148757</xdr:rowOff>
    </xdr:from>
    <xdr:to>
      <xdr:col>50</xdr:col>
      <xdr:colOff>114300</xdr:colOff>
      <xdr:row>98</xdr:row>
      <xdr:rowOff>55499</xdr:rowOff>
    </xdr:to>
    <xdr:cxnSp macro="">
      <xdr:nvCxnSpPr>
        <xdr:cNvPr id="456" name="直線コネクタ 455"/>
        <xdr:cNvCxnSpPr/>
      </xdr:nvCxnSpPr>
      <xdr:spPr>
        <a:xfrm>
          <a:off x="8750300" y="16779407"/>
          <a:ext cx="889000" cy="7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112215</xdr:rowOff>
    </xdr:from>
    <xdr:to>
      <xdr:col>45</xdr:col>
      <xdr:colOff>177800</xdr:colOff>
      <xdr:row>97</xdr:row>
      <xdr:rowOff>148757</xdr:rowOff>
    </xdr:to>
    <xdr:cxnSp macro="">
      <xdr:nvCxnSpPr>
        <xdr:cNvPr id="459" name="直線コネクタ 458"/>
        <xdr:cNvCxnSpPr/>
      </xdr:nvCxnSpPr>
      <xdr:spPr>
        <a:xfrm>
          <a:off x="7861300" y="16742865"/>
          <a:ext cx="889000" cy="3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112215</xdr:rowOff>
    </xdr:from>
    <xdr:to>
      <xdr:col>41</xdr:col>
      <xdr:colOff>50800</xdr:colOff>
      <xdr:row>97</xdr:row>
      <xdr:rowOff>132533</xdr:rowOff>
    </xdr:to>
    <xdr:cxnSp macro="">
      <xdr:nvCxnSpPr>
        <xdr:cNvPr id="462" name="直線コネクタ 461"/>
        <xdr:cNvCxnSpPr/>
      </xdr:nvCxnSpPr>
      <xdr:spPr>
        <a:xfrm flipV="1">
          <a:off x="6972300" y="16742865"/>
          <a:ext cx="88900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18884</xdr:rowOff>
    </xdr:from>
    <xdr:to>
      <xdr:col>55</xdr:col>
      <xdr:colOff>50800</xdr:colOff>
      <xdr:row>98</xdr:row>
      <xdr:rowOff>120484</xdr:rowOff>
    </xdr:to>
    <xdr:sp macro="" textlink="">
      <xdr:nvSpPr>
        <xdr:cNvPr id="472" name="楕円 471"/>
        <xdr:cNvSpPr/>
      </xdr:nvSpPr>
      <xdr:spPr>
        <a:xfrm>
          <a:off x="10426700" y="1682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4699</xdr:rowOff>
    </xdr:from>
    <xdr:to>
      <xdr:col>50</xdr:col>
      <xdr:colOff>165100</xdr:colOff>
      <xdr:row>98</xdr:row>
      <xdr:rowOff>106299</xdr:rowOff>
    </xdr:to>
    <xdr:sp macro="" textlink="">
      <xdr:nvSpPr>
        <xdr:cNvPr id="474" name="楕円 473"/>
        <xdr:cNvSpPr/>
      </xdr:nvSpPr>
      <xdr:spPr>
        <a:xfrm>
          <a:off x="9588500" y="168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97426</xdr:rowOff>
    </xdr:from>
    <xdr:ext cx="534377" cy="259045"/>
    <xdr:sp macro="" textlink="">
      <xdr:nvSpPr>
        <xdr:cNvPr id="475" name="テキスト ボックス 474"/>
        <xdr:cNvSpPr txBox="1"/>
      </xdr:nvSpPr>
      <xdr:spPr>
        <a:xfrm>
          <a:off x="9372111" y="168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97957</xdr:rowOff>
    </xdr:from>
    <xdr:to>
      <xdr:col>46</xdr:col>
      <xdr:colOff>38100</xdr:colOff>
      <xdr:row>98</xdr:row>
      <xdr:rowOff>28107</xdr:rowOff>
    </xdr:to>
    <xdr:sp macro="" textlink="">
      <xdr:nvSpPr>
        <xdr:cNvPr id="476" name="楕円 475"/>
        <xdr:cNvSpPr/>
      </xdr:nvSpPr>
      <xdr:spPr>
        <a:xfrm>
          <a:off x="8699500" y="167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44634</xdr:rowOff>
    </xdr:from>
    <xdr:ext cx="534377" cy="259045"/>
    <xdr:sp macro="" textlink="">
      <xdr:nvSpPr>
        <xdr:cNvPr id="477" name="テキスト ボックス 476"/>
        <xdr:cNvSpPr txBox="1"/>
      </xdr:nvSpPr>
      <xdr:spPr>
        <a:xfrm>
          <a:off x="8483111" y="1650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61415</xdr:rowOff>
    </xdr:from>
    <xdr:to>
      <xdr:col>41</xdr:col>
      <xdr:colOff>101600</xdr:colOff>
      <xdr:row>97</xdr:row>
      <xdr:rowOff>163015</xdr:rowOff>
    </xdr:to>
    <xdr:sp macro="" textlink="">
      <xdr:nvSpPr>
        <xdr:cNvPr id="478" name="楕円 477"/>
        <xdr:cNvSpPr/>
      </xdr:nvSpPr>
      <xdr:spPr>
        <a:xfrm>
          <a:off x="7810500" y="166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xdr:rowOff>
    </xdr:from>
    <xdr:ext cx="534377" cy="259045"/>
    <xdr:sp macro="" textlink="">
      <xdr:nvSpPr>
        <xdr:cNvPr id="479" name="テキスト ボックス 478"/>
        <xdr:cNvSpPr txBox="1"/>
      </xdr:nvSpPr>
      <xdr:spPr>
        <a:xfrm>
          <a:off x="7594111" y="164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81733</xdr:rowOff>
    </xdr:from>
    <xdr:to>
      <xdr:col>36</xdr:col>
      <xdr:colOff>165100</xdr:colOff>
      <xdr:row>98</xdr:row>
      <xdr:rowOff>11883</xdr:rowOff>
    </xdr:to>
    <xdr:sp macro="" textlink="">
      <xdr:nvSpPr>
        <xdr:cNvPr id="480" name="楕円 479"/>
        <xdr:cNvSpPr/>
      </xdr:nvSpPr>
      <xdr:spPr>
        <a:xfrm>
          <a:off x="6921500" y="167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28410</xdr:rowOff>
    </xdr:from>
    <xdr:ext cx="534377" cy="259045"/>
    <xdr:sp macro="" textlink="">
      <xdr:nvSpPr>
        <xdr:cNvPr id="481" name="テキスト ボックス 480"/>
        <xdr:cNvSpPr txBox="1"/>
      </xdr:nvSpPr>
      <xdr:spPr>
        <a:xfrm>
          <a:off x="6705111" y="164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42819</xdr:rowOff>
    </xdr:from>
    <xdr:to>
      <xdr:col>85</xdr:col>
      <xdr:colOff>127000</xdr:colOff>
      <xdr:row>36</xdr:row>
      <xdr:rowOff>83327</xdr:rowOff>
    </xdr:to>
    <xdr:cxnSp macro="">
      <xdr:nvCxnSpPr>
        <xdr:cNvPr id="509" name="直線コネクタ 508"/>
        <xdr:cNvCxnSpPr/>
      </xdr:nvCxnSpPr>
      <xdr:spPr>
        <a:xfrm>
          <a:off x="15481300" y="5529219"/>
          <a:ext cx="838200" cy="7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42819</xdr:rowOff>
    </xdr:from>
    <xdr:to>
      <xdr:col>81</xdr:col>
      <xdr:colOff>50800</xdr:colOff>
      <xdr:row>36</xdr:row>
      <xdr:rowOff>149758</xdr:rowOff>
    </xdr:to>
    <xdr:cxnSp macro="">
      <xdr:nvCxnSpPr>
        <xdr:cNvPr id="512" name="直線コネクタ 511"/>
        <xdr:cNvCxnSpPr/>
      </xdr:nvCxnSpPr>
      <xdr:spPr>
        <a:xfrm flipV="1">
          <a:off x="14592300" y="5529219"/>
          <a:ext cx="889000" cy="79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37836</xdr:rowOff>
    </xdr:from>
    <xdr:to>
      <xdr:col>76</xdr:col>
      <xdr:colOff>114300</xdr:colOff>
      <xdr:row>36</xdr:row>
      <xdr:rowOff>149758</xdr:rowOff>
    </xdr:to>
    <xdr:cxnSp macro="">
      <xdr:nvCxnSpPr>
        <xdr:cNvPr id="515" name="直線コネクタ 514"/>
        <xdr:cNvCxnSpPr/>
      </xdr:nvCxnSpPr>
      <xdr:spPr>
        <a:xfrm>
          <a:off x="13703300" y="6210036"/>
          <a:ext cx="889000" cy="11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37836</xdr:rowOff>
    </xdr:from>
    <xdr:to>
      <xdr:col>71</xdr:col>
      <xdr:colOff>177800</xdr:colOff>
      <xdr:row>37</xdr:row>
      <xdr:rowOff>141575</xdr:rowOff>
    </xdr:to>
    <xdr:cxnSp macro="">
      <xdr:nvCxnSpPr>
        <xdr:cNvPr id="518" name="直線コネクタ 517"/>
        <xdr:cNvCxnSpPr/>
      </xdr:nvCxnSpPr>
      <xdr:spPr>
        <a:xfrm flipV="1">
          <a:off x="12814300" y="6210036"/>
          <a:ext cx="889000" cy="27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32527</xdr:rowOff>
    </xdr:from>
    <xdr:to>
      <xdr:col>85</xdr:col>
      <xdr:colOff>177800</xdr:colOff>
      <xdr:row>36</xdr:row>
      <xdr:rowOff>134127</xdr:rowOff>
    </xdr:to>
    <xdr:sp macro="" textlink="">
      <xdr:nvSpPr>
        <xdr:cNvPr id="528" name="楕円 527"/>
        <xdr:cNvSpPr/>
      </xdr:nvSpPr>
      <xdr:spPr>
        <a:xfrm>
          <a:off x="16268700" y="62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55404</xdr:rowOff>
    </xdr:from>
    <xdr:ext cx="534377" cy="259045"/>
    <xdr:sp macro="" textlink="">
      <xdr:nvSpPr>
        <xdr:cNvPr id="529" name="消防費該当値テキスト"/>
        <xdr:cNvSpPr txBox="1"/>
      </xdr:nvSpPr>
      <xdr:spPr>
        <a:xfrm>
          <a:off x="16370300" y="605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163469</xdr:rowOff>
    </xdr:from>
    <xdr:to>
      <xdr:col>81</xdr:col>
      <xdr:colOff>101600</xdr:colOff>
      <xdr:row>32</xdr:row>
      <xdr:rowOff>93619</xdr:rowOff>
    </xdr:to>
    <xdr:sp macro="" textlink="">
      <xdr:nvSpPr>
        <xdr:cNvPr id="530" name="楕円 529"/>
        <xdr:cNvSpPr/>
      </xdr:nvSpPr>
      <xdr:spPr>
        <a:xfrm>
          <a:off x="15430500" y="547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110146</xdr:rowOff>
    </xdr:from>
    <xdr:ext cx="534377" cy="259045"/>
    <xdr:sp macro="" textlink="">
      <xdr:nvSpPr>
        <xdr:cNvPr id="531" name="テキスト ボックス 530"/>
        <xdr:cNvSpPr txBox="1"/>
      </xdr:nvSpPr>
      <xdr:spPr>
        <a:xfrm>
          <a:off x="15214111" y="52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98958</xdr:rowOff>
    </xdr:from>
    <xdr:to>
      <xdr:col>76</xdr:col>
      <xdr:colOff>165100</xdr:colOff>
      <xdr:row>37</xdr:row>
      <xdr:rowOff>29108</xdr:rowOff>
    </xdr:to>
    <xdr:sp macro="" textlink="">
      <xdr:nvSpPr>
        <xdr:cNvPr id="532" name="楕円 531"/>
        <xdr:cNvSpPr/>
      </xdr:nvSpPr>
      <xdr:spPr>
        <a:xfrm>
          <a:off x="14541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45635</xdr:rowOff>
    </xdr:from>
    <xdr:ext cx="534377" cy="259045"/>
    <xdr:sp macro="" textlink="">
      <xdr:nvSpPr>
        <xdr:cNvPr id="533" name="テキスト ボックス 532"/>
        <xdr:cNvSpPr txBox="1"/>
      </xdr:nvSpPr>
      <xdr:spPr>
        <a:xfrm>
          <a:off x="14325111" y="60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158486</xdr:rowOff>
    </xdr:from>
    <xdr:to>
      <xdr:col>72</xdr:col>
      <xdr:colOff>38100</xdr:colOff>
      <xdr:row>36</xdr:row>
      <xdr:rowOff>88636</xdr:rowOff>
    </xdr:to>
    <xdr:sp macro="" textlink="">
      <xdr:nvSpPr>
        <xdr:cNvPr id="534" name="楕円 533"/>
        <xdr:cNvSpPr/>
      </xdr:nvSpPr>
      <xdr:spPr>
        <a:xfrm>
          <a:off x="13652500" y="6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105163</xdr:rowOff>
    </xdr:from>
    <xdr:ext cx="534377" cy="259045"/>
    <xdr:sp macro="" textlink="">
      <xdr:nvSpPr>
        <xdr:cNvPr id="535" name="テキスト ボックス 534"/>
        <xdr:cNvSpPr txBox="1"/>
      </xdr:nvSpPr>
      <xdr:spPr>
        <a:xfrm>
          <a:off x="13436111" y="593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90775</xdr:rowOff>
    </xdr:from>
    <xdr:to>
      <xdr:col>67</xdr:col>
      <xdr:colOff>101600</xdr:colOff>
      <xdr:row>38</xdr:row>
      <xdr:rowOff>20924</xdr:rowOff>
    </xdr:to>
    <xdr:sp macro="" textlink="">
      <xdr:nvSpPr>
        <xdr:cNvPr id="536" name="楕円 535"/>
        <xdr:cNvSpPr/>
      </xdr:nvSpPr>
      <xdr:spPr>
        <a:xfrm>
          <a:off x="12763500" y="64344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12051</xdr:rowOff>
    </xdr:from>
    <xdr:ext cx="534377" cy="259045"/>
    <xdr:sp macro="" textlink="">
      <xdr:nvSpPr>
        <xdr:cNvPr id="537" name="テキスト ボックス 536"/>
        <xdr:cNvSpPr txBox="1"/>
      </xdr:nvSpPr>
      <xdr:spPr>
        <a:xfrm>
          <a:off x="12547111" y="652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11766</xdr:rowOff>
    </xdr:from>
    <xdr:to>
      <xdr:col>85</xdr:col>
      <xdr:colOff>127000</xdr:colOff>
      <xdr:row>58</xdr:row>
      <xdr:rowOff>37385</xdr:rowOff>
    </xdr:to>
    <xdr:cxnSp macro="">
      <xdr:nvCxnSpPr>
        <xdr:cNvPr id="569" name="直線コネクタ 568"/>
        <xdr:cNvCxnSpPr/>
      </xdr:nvCxnSpPr>
      <xdr:spPr>
        <a:xfrm flipV="1">
          <a:off x="15481300" y="9955866"/>
          <a:ext cx="838200" cy="2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169842</xdr:rowOff>
    </xdr:from>
    <xdr:to>
      <xdr:col>81</xdr:col>
      <xdr:colOff>50800</xdr:colOff>
      <xdr:row>58</xdr:row>
      <xdr:rowOff>37385</xdr:rowOff>
    </xdr:to>
    <xdr:cxnSp macro="">
      <xdr:nvCxnSpPr>
        <xdr:cNvPr id="572" name="直線コネクタ 571"/>
        <xdr:cNvCxnSpPr/>
      </xdr:nvCxnSpPr>
      <xdr:spPr>
        <a:xfrm>
          <a:off x="14592300" y="9942492"/>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169842</xdr:rowOff>
    </xdr:from>
    <xdr:to>
      <xdr:col>76</xdr:col>
      <xdr:colOff>114300</xdr:colOff>
      <xdr:row>58</xdr:row>
      <xdr:rowOff>53060</xdr:rowOff>
    </xdr:to>
    <xdr:cxnSp macro="">
      <xdr:nvCxnSpPr>
        <xdr:cNvPr id="575" name="直線コネクタ 574"/>
        <xdr:cNvCxnSpPr/>
      </xdr:nvCxnSpPr>
      <xdr:spPr>
        <a:xfrm flipV="1">
          <a:off x="13703300" y="9942492"/>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53060</xdr:rowOff>
    </xdr:from>
    <xdr:to>
      <xdr:col>71</xdr:col>
      <xdr:colOff>177800</xdr:colOff>
      <xdr:row>58</xdr:row>
      <xdr:rowOff>142427</xdr:rowOff>
    </xdr:to>
    <xdr:cxnSp macro="">
      <xdr:nvCxnSpPr>
        <xdr:cNvPr id="578" name="直線コネクタ 577"/>
        <xdr:cNvCxnSpPr/>
      </xdr:nvCxnSpPr>
      <xdr:spPr>
        <a:xfrm flipV="1">
          <a:off x="12814300" y="9997160"/>
          <a:ext cx="889000" cy="8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132416</xdr:rowOff>
    </xdr:from>
    <xdr:to>
      <xdr:col>85</xdr:col>
      <xdr:colOff>177800</xdr:colOff>
      <xdr:row>58</xdr:row>
      <xdr:rowOff>62566</xdr:rowOff>
    </xdr:to>
    <xdr:sp macro="" textlink="">
      <xdr:nvSpPr>
        <xdr:cNvPr id="588" name="楕円 587"/>
        <xdr:cNvSpPr/>
      </xdr:nvSpPr>
      <xdr:spPr>
        <a:xfrm>
          <a:off x="16268700" y="990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47343</xdr:rowOff>
    </xdr:from>
    <xdr:ext cx="534377" cy="259045"/>
    <xdr:sp macro="" textlink="">
      <xdr:nvSpPr>
        <xdr:cNvPr id="589" name="教育費該当値テキスト"/>
        <xdr:cNvSpPr txBox="1"/>
      </xdr:nvSpPr>
      <xdr:spPr>
        <a:xfrm>
          <a:off x="16370300" y="981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158035</xdr:rowOff>
    </xdr:from>
    <xdr:to>
      <xdr:col>81</xdr:col>
      <xdr:colOff>101600</xdr:colOff>
      <xdr:row>58</xdr:row>
      <xdr:rowOff>88185</xdr:rowOff>
    </xdr:to>
    <xdr:sp macro="" textlink="">
      <xdr:nvSpPr>
        <xdr:cNvPr id="590" name="楕円 589"/>
        <xdr:cNvSpPr/>
      </xdr:nvSpPr>
      <xdr:spPr>
        <a:xfrm>
          <a:off x="15430500" y="99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79312</xdr:rowOff>
    </xdr:from>
    <xdr:ext cx="534377" cy="259045"/>
    <xdr:sp macro="" textlink="">
      <xdr:nvSpPr>
        <xdr:cNvPr id="591" name="テキスト ボックス 590"/>
        <xdr:cNvSpPr txBox="1"/>
      </xdr:nvSpPr>
      <xdr:spPr>
        <a:xfrm>
          <a:off x="15214111" y="100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119042</xdr:rowOff>
    </xdr:from>
    <xdr:to>
      <xdr:col>76</xdr:col>
      <xdr:colOff>165100</xdr:colOff>
      <xdr:row>58</xdr:row>
      <xdr:rowOff>49192</xdr:rowOff>
    </xdr:to>
    <xdr:sp macro="" textlink="">
      <xdr:nvSpPr>
        <xdr:cNvPr id="592" name="楕円 591"/>
        <xdr:cNvSpPr/>
      </xdr:nvSpPr>
      <xdr:spPr>
        <a:xfrm>
          <a:off x="14541500" y="98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40319</xdr:rowOff>
    </xdr:from>
    <xdr:ext cx="534377" cy="259045"/>
    <xdr:sp macro="" textlink="">
      <xdr:nvSpPr>
        <xdr:cNvPr id="593" name="テキスト ボックス 592"/>
        <xdr:cNvSpPr txBox="1"/>
      </xdr:nvSpPr>
      <xdr:spPr>
        <a:xfrm>
          <a:off x="14325111" y="998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2260</xdr:rowOff>
    </xdr:from>
    <xdr:to>
      <xdr:col>72</xdr:col>
      <xdr:colOff>38100</xdr:colOff>
      <xdr:row>58</xdr:row>
      <xdr:rowOff>103860</xdr:rowOff>
    </xdr:to>
    <xdr:sp macro="" textlink="">
      <xdr:nvSpPr>
        <xdr:cNvPr id="594" name="楕円 593"/>
        <xdr:cNvSpPr/>
      </xdr:nvSpPr>
      <xdr:spPr>
        <a:xfrm>
          <a:off x="13652500" y="99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94987</xdr:rowOff>
    </xdr:from>
    <xdr:ext cx="534377" cy="259045"/>
    <xdr:sp macro="" textlink="">
      <xdr:nvSpPr>
        <xdr:cNvPr id="595" name="テキスト ボックス 594"/>
        <xdr:cNvSpPr txBox="1"/>
      </xdr:nvSpPr>
      <xdr:spPr>
        <a:xfrm>
          <a:off x="13436111" y="100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91627</xdr:rowOff>
    </xdr:from>
    <xdr:to>
      <xdr:col>67</xdr:col>
      <xdr:colOff>101600</xdr:colOff>
      <xdr:row>59</xdr:row>
      <xdr:rowOff>21777</xdr:rowOff>
    </xdr:to>
    <xdr:sp macro="" textlink="">
      <xdr:nvSpPr>
        <xdr:cNvPr id="596" name="楕円 595"/>
        <xdr:cNvSpPr/>
      </xdr:nvSpPr>
      <xdr:spPr>
        <a:xfrm>
          <a:off x="12763500" y="100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12904</xdr:rowOff>
    </xdr:from>
    <xdr:ext cx="534377" cy="259045"/>
    <xdr:sp macro="" textlink="">
      <xdr:nvSpPr>
        <xdr:cNvPr id="597" name="テキスト ボックス 596"/>
        <xdr:cNvSpPr txBox="1"/>
      </xdr:nvSpPr>
      <xdr:spPr>
        <a:xfrm>
          <a:off x="12547111" y="1012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107144</xdr:rowOff>
    </xdr:from>
    <xdr:to>
      <xdr:col>85</xdr:col>
      <xdr:colOff>127000</xdr:colOff>
      <xdr:row>96</xdr:row>
      <xdr:rowOff>111277</xdr:rowOff>
    </xdr:to>
    <xdr:cxnSp macro="">
      <xdr:nvCxnSpPr>
        <xdr:cNvPr id="683" name="直線コネクタ 682"/>
        <xdr:cNvCxnSpPr/>
      </xdr:nvCxnSpPr>
      <xdr:spPr>
        <a:xfrm flipV="1">
          <a:off x="15481300" y="16566344"/>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111277</xdr:rowOff>
    </xdr:from>
    <xdr:to>
      <xdr:col>81</xdr:col>
      <xdr:colOff>50800</xdr:colOff>
      <xdr:row>96</xdr:row>
      <xdr:rowOff>122041</xdr:rowOff>
    </xdr:to>
    <xdr:cxnSp macro="">
      <xdr:nvCxnSpPr>
        <xdr:cNvPr id="686" name="直線コネクタ 685"/>
        <xdr:cNvCxnSpPr/>
      </xdr:nvCxnSpPr>
      <xdr:spPr>
        <a:xfrm flipV="1">
          <a:off x="14592300" y="16570477"/>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122041</xdr:rowOff>
    </xdr:from>
    <xdr:to>
      <xdr:col>76</xdr:col>
      <xdr:colOff>114300</xdr:colOff>
      <xdr:row>96</xdr:row>
      <xdr:rowOff>135567</xdr:rowOff>
    </xdr:to>
    <xdr:cxnSp macro="">
      <xdr:nvCxnSpPr>
        <xdr:cNvPr id="689" name="直線コネクタ 688"/>
        <xdr:cNvCxnSpPr/>
      </xdr:nvCxnSpPr>
      <xdr:spPr>
        <a:xfrm flipV="1">
          <a:off x="13703300" y="16581241"/>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135567</xdr:rowOff>
    </xdr:from>
    <xdr:to>
      <xdr:col>71</xdr:col>
      <xdr:colOff>177800</xdr:colOff>
      <xdr:row>96</xdr:row>
      <xdr:rowOff>142920</xdr:rowOff>
    </xdr:to>
    <xdr:cxnSp macro="">
      <xdr:nvCxnSpPr>
        <xdr:cNvPr id="692" name="直線コネクタ 691"/>
        <xdr:cNvCxnSpPr/>
      </xdr:nvCxnSpPr>
      <xdr:spPr>
        <a:xfrm flipV="1">
          <a:off x="12814300" y="1659476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56344</xdr:rowOff>
    </xdr:from>
    <xdr:to>
      <xdr:col>85</xdr:col>
      <xdr:colOff>177800</xdr:colOff>
      <xdr:row>96</xdr:row>
      <xdr:rowOff>157944</xdr:rowOff>
    </xdr:to>
    <xdr:sp macro="" textlink="">
      <xdr:nvSpPr>
        <xdr:cNvPr id="702" name="楕円 701"/>
        <xdr:cNvSpPr/>
      </xdr:nvSpPr>
      <xdr:spPr>
        <a:xfrm>
          <a:off x="16268700" y="165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34771</xdr:rowOff>
    </xdr:from>
    <xdr:ext cx="534377" cy="259045"/>
    <xdr:sp macro="" textlink="">
      <xdr:nvSpPr>
        <xdr:cNvPr id="703" name="公債費該当値テキスト"/>
        <xdr:cNvSpPr txBox="1"/>
      </xdr:nvSpPr>
      <xdr:spPr>
        <a:xfrm>
          <a:off x="16370300" y="164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60477</xdr:rowOff>
    </xdr:from>
    <xdr:to>
      <xdr:col>81</xdr:col>
      <xdr:colOff>101600</xdr:colOff>
      <xdr:row>96</xdr:row>
      <xdr:rowOff>162077</xdr:rowOff>
    </xdr:to>
    <xdr:sp macro="" textlink="">
      <xdr:nvSpPr>
        <xdr:cNvPr id="704" name="楕円 703"/>
        <xdr:cNvSpPr/>
      </xdr:nvSpPr>
      <xdr:spPr>
        <a:xfrm>
          <a:off x="15430500" y="165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153204</xdr:rowOff>
    </xdr:from>
    <xdr:ext cx="534377" cy="259045"/>
    <xdr:sp macro="" textlink="">
      <xdr:nvSpPr>
        <xdr:cNvPr id="705" name="テキスト ボックス 704"/>
        <xdr:cNvSpPr txBox="1"/>
      </xdr:nvSpPr>
      <xdr:spPr>
        <a:xfrm>
          <a:off x="15214111" y="166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71241</xdr:rowOff>
    </xdr:from>
    <xdr:to>
      <xdr:col>76</xdr:col>
      <xdr:colOff>165100</xdr:colOff>
      <xdr:row>97</xdr:row>
      <xdr:rowOff>1391</xdr:rowOff>
    </xdr:to>
    <xdr:sp macro="" textlink="">
      <xdr:nvSpPr>
        <xdr:cNvPr id="706" name="楕円 705"/>
        <xdr:cNvSpPr/>
      </xdr:nvSpPr>
      <xdr:spPr>
        <a:xfrm>
          <a:off x="14541500" y="165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163968</xdr:rowOff>
    </xdr:from>
    <xdr:ext cx="534377" cy="259045"/>
    <xdr:sp macro="" textlink="">
      <xdr:nvSpPr>
        <xdr:cNvPr id="707" name="テキスト ボックス 706"/>
        <xdr:cNvSpPr txBox="1"/>
      </xdr:nvSpPr>
      <xdr:spPr>
        <a:xfrm>
          <a:off x="14325111" y="1662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84767</xdr:rowOff>
    </xdr:from>
    <xdr:to>
      <xdr:col>72</xdr:col>
      <xdr:colOff>38100</xdr:colOff>
      <xdr:row>97</xdr:row>
      <xdr:rowOff>14917</xdr:rowOff>
    </xdr:to>
    <xdr:sp macro="" textlink="">
      <xdr:nvSpPr>
        <xdr:cNvPr id="708" name="楕円 707"/>
        <xdr:cNvSpPr/>
      </xdr:nvSpPr>
      <xdr:spPr>
        <a:xfrm>
          <a:off x="13652500" y="165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6044</xdr:rowOff>
    </xdr:from>
    <xdr:ext cx="534377" cy="259045"/>
    <xdr:sp macro="" textlink="">
      <xdr:nvSpPr>
        <xdr:cNvPr id="709" name="テキスト ボックス 708"/>
        <xdr:cNvSpPr txBox="1"/>
      </xdr:nvSpPr>
      <xdr:spPr>
        <a:xfrm>
          <a:off x="13436111" y="166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92120</xdr:rowOff>
    </xdr:from>
    <xdr:to>
      <xdr:col>67</xdr:col>
      <xdr:colOff>101600</xdr:colOff>
      <xdr:row>97</xdr:row>
      <xdr:rowOff>22270</xdr:rowOff>
    </xdr:to>
    <xdr:sp macro="" textlink="">
      <xdr:nvSpPr>
        <xdr:cNvPr id="710" name="楕円 709"/>
        <xdr:cNvSpPr/>
      </xdr:nvSpPr>
      <xdr:spPr>
        <a:xfrm>
          <a:off x="12763500" y="165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13397</xdr:rowOff>
    </xdr:from>
    <xdr:ext cx="534377" cy="259045"/>
    <xdr:sp macro="" textlink="">
      <xdr:nvSpPr>
        <xdr:cNvPr id="711" name="テキスト ボックス 710"/>
        <xdr:cNvSpPr txBox="1"/>
      </xdr:nvSpPr>
      <xdr:spPr>
        <a:xfrm>
          <a:off x="12547111" y="166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総務費は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144,288</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特別定額給付金事業に係る経費の増によるものである。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138,401</a:t>
          </a:r>
          <a:r>
            <a:rPr kumimoji="1" lang="ja-JP" altLang="ja-JP" sz="1100">
              <a:solidFill>
                <a:schemeClr val="dk1"/>
              </a:solidFill>
              <a:effectLst/>
              <a:latin typeface="+mn-lt"/>
              <a:ea typeface="+mn-ea"/>
              <a:cs typeface="+mn-cs"/>
            </a:rPr>
            <a:t>円となっている。類似団体平均より下回っているものの、幼児教育・保育無償化</a:t>
          </a:r>
          <a:r>
            <a:rPr kumimoji="1" lang="ja-JP" altLang="en-US" sz="1100">
              <a:solidFill>
                <a:schemeClr val="dk1"/>
              </a:solidFill>
              <a:effectLst/>
              <a:latin typeface="+mn-lt"/>
              <a:ea typeface="+mn-ea"/>
              <a:cs typeface="+mn-cs"/>
            </a:rPr>
            <a:t>や児童扶養手当</a:t>
          </a:r>
          <a:r>
            <a:rPr kumimoji="1" lang="ja-JP" altLang="ja-JP" sz="1100">
              <a:solidFill>
                <a:schemeClr val="dk1"/>
              </a:solidFill>
              <a:effectLst/>
              <a:latin typeface="+mn-lt"/>
              <a:ea typeface="+mn-ea"/>
              <a:cs typeface="+mn-cs"/>
            </a:rPr>
            <a:t>の増などにより、概ね増加傾向にある。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38,377</a:t>
          </a:r>
          <a:r>
            <a:rPr kumimoji="1" lang="ja-JP" altLang="ja-JP" sz="1100">
              <a:solidFill>
                <a:schemeClr val="dk1"/>
              </a:solidFill>
              <a:effectLst/>
              <a:latin typeface="+mn-lt"/>
              <a:ea typeface="+mn-ea"/>
              <a:cs typeface="+mn-cs"/>
            </a:rPr>
            <a:t>円となっており、類似団体平均を下回っている。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綾瀬スマートインターチェンジ</a:t>
          </a:r>
          <a:r>
            <a:rPr kumimoji="1" lang="ja-JP" altLang="en-US" sz="1100">
              <a:solidFill>
                <a:schemeClr val="dk1"/>
              </a:solidFill>
              <a:effectLst/>
              <a:latin typeface="+mn-lt"/>
              <a:ea typeface="+mn-ea"/>
              <a:cs typeface="+mn-cs"/>
            </a:rPr>
            <a:t>事業の進捗</a:t>
          </a:r>
          <a:r>
            <a:rPr kumimoji="1" lang="ja-JP" altLang="ja-JP" sz="1100">
              <a:solidFill>
                <a:schemeClr val="dk1"/>
              </a:solidFill>
              <a:effectLst/>
              <a:latin typeface="+mn-lt"/>
              <a:ea typeface="+mn-ea"/>
              <a:cs typeface="+mn-cs"/>
            </a:rPr>
            <a:t>に伴い減少しているためであるが、今後については道の駅整備事業等が予定されていることから増加が予想される。</a:t>
          </a:r>
          <a:endParaRPr lang="ja-JP" altLang="ja-JP" sz="1400">
            <a:effectLst/>
          </a:endParaRPr>
        </a:p>
        <a:p>
          <a:r>
            <a:rPr kumimoji="1" lang="ja-JP" altLang="ja-JP" sz="1100">
              <a:solidFill>
                <a:schemeClr val="dk1"/>
              </a:solidFill>
              <a:effectLst/>
              <a:latin typeface="+mn-lt"/>
              <a:ea typeface="+mn-ea"/>
              <a:cs typeface="+mn-cs"/>
            </a:rPr>
            <a:t>　消防費は住民一人当たり</a:t>
          </a:r>
          <a:r>
            <a:rPr kumimoji="1" lang="en-US" altLang="ja-JP" sz="1100">
              <a:solidFill>
                <a:schemeClr val="dk1"/>
              </a:solidFill>
              <a:effectLst/>
              <a:latin typeface="+mn-lt"/>
              <a:ea typeface="+mn-ea"/>
              <a:cs typeface="+mn-cs"/>
            </a:rPr>
            <a:t>18,733</a:t>
          </a:r>
          <a:r>
            <a:rPr kumimoji="1" lang="ja-JP" altLang="ja-JP" sz="1100">
              <a:solidFill>
                <a:schemeClr val="dk1"/>
              </a:solidFill>
              <a:effectLst/>
              <a:latin typeface="+mn-lt"/>
              <a:ea typeface="+mn-ea"/>
              <a:cs typeface="+mn-cs"/>
            </a:rPr>
            <a:t>円となっており、消防本部庁舎建設</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前年度から減少したが、</a:t>
          </a:r>
          <a:r>
            <a:rPr kumimoji="1" lang="ja-JP" altLang="ja-JP" sz="1100">
              <a:solidFill>
                <a:schemeClr val="dk1"/>
              </a:solidFill>
              <a:effectLst/>
              <a:latin typeface="+mn-lt"/>
              <a:ea typeface="+mn-ea"/>
              <a:cs typeface="+mn-cs"/>
            </a:rPr>
            <a:t>類似団体平均より上回る結果となった。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実質収支比率は、前年度に比べて</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ポイント増となった。今後も引き続き歳出の抑制に努めるとともに、歳入については地方債の発行を必要最低限にして、規律ある財政運営を行っていく。財政調整基金の標準財政規模に対する割合は、令和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年度については活性化応援寄附金</a:t>
          </a:r>
          <a:r>
            <a:rPr kumimoji="1" lang="ja-JP" altLang="en-US" sz="1100">
              <a:solidFill>
                <a:schemeClr val="dk1"/>
              </a:solidFill>
              <a:effectLst/>
              <a:latin typeface="+mn-lt"/>
              <a:ea typeface="+mn-ea"/>
              <a:cs typeface="+mn-cs"/>
            </a:rPr>
            <a:t>や繰越金の一部を積み立てたこと</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0.79</a:t>
          </a:r>
          <a:r>
            <a:rPr kumimoji="1" lang="ja-JP" altLang="ja-JP" sz="1100">
              <a:solidFill>
                <a:schemeClr val="dk1"/>
              </a:solidFill>
              <a:effectLst/>
              <a:latin typeface="+mn-lt"/>
              <a:ea typeface="+mn-ea"/>
              <a:cs typeface="+mn-cs"/>
            </a:rPr>
            <a:t>ポイントの増となった。今後も将来の財政リスクに備えるため、標準財政規模の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を確保していく。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全ての特別会計を含んだ連結では黒字となっている。一般会計同様各特別会計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についても、今後も厳しい財政状況が見込まれることから、引き続き経営健全化に向けて歳出抑制と歳入の確保を図っていく。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CX15" sqref="CX1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38741486</v>
      </c>
      <c r="BO4" s="426"/>
      <c r="BP4" s="426"/>
      <c r="BQ4" s="426"/>
      <c r="BR4" s="426"/>
      <c r="BS4" s="426"/>
      <c r="BT4" s="426"/>
      <c r="BU4" s="427"/>
      <c r="BV4" s="425">
        <v>30208113</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6.8</v>
      </c>
      <c r="CU4" s="610"/>
      <c r="CV4" s="610"/>
      <c r="CW4" s="610"/>
      <c r="CX4" s="610"/>
      <c r="CY4" s="610"/>
      <c r="CZ4" s="610"/>
      <c r="DA4" s="611"/>
      <c r="DB4" s="609">
        <v>5.2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37050872</v>
      </c>
      <c r="BO5" s="431"/>
      <c r="BP5" s="431"/>
      <c r="BQ5" s="431"/>
      <c r="BR5" s="431"/>
      <c r="BS5" s="431"/>
      <c r="BT5" s="431"/>
      <c r="BU5" s="432"/>
      <c r="BV5" s="430">
        <v>29215286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98.4</v>
      </c>
      <c r="CU5" s="401"/>
      <c r="CV5" s="401"/>
      <c r="CW5" s="401"/>
      <c r="CX5" s="401"/>
      <c r="CY5" s="401"/>
      <c r="CZ5" s="401"/>
      <c r="DA5" s="402"/>
      <c r="DB5" s="400">
        <v>96.1</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1690614</v>
      </c>
      <c r="BO6" s="431"/>
      <c r="BP6" s="431"/>
      <c r="BQ6" s="431"/>
      <c r="BR6" s="431"/>
      <c r="BS6" s="431"/>
      <c r="BT6" s="431"/>
      <c r="BU6" s="432"/>
      <c r="BV6" s="430">
        <v>992827</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99.5</v>
      </c>
      <c r="CU6" s="584"/>
      <c r="CV6" s="584"/>
      <c r="CW6" s="584"/>
      <c r="CX6" s="584"/>
      <c r="CY6" s="584"/>
      <c r="CZ6" s="584"/>
      <c r="DA6" s="585"/>
      <c r="DB6" s="583">
        <v>100.4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561271</v>
      </c>
      <c r="BO7" s="431"/>
      <c r="BP7" s="431"/>
      <c r="BQ7" s="431"/>
      <c r="BR7" s="431"/>
      <c r="BS7" s="431"/>
      <c r="BT7" s="431"/>
      <c r="BU7" s="432"/>
      <c r="BV7" s="430">
        <v>138905</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16618470</v>
      </c>
      <c r="CU7" s="431"/>
      <c r="CV7" s="431"/>
      <c r="CW7" s="431"/>
      <c r="CX7" s="431"/>
      <c r="CY7" s="431"/>
      <c r="CZ7" s="431"/>
      <c r="DA7" s="432"/>
      <c r="DB7" s="430">
        <v>16296269</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1129343</v>
      </c>
      <c r="BO8" s="431"/>
      <c r="BP8" s="431"/>
      <c r="BQ8" s="431"/>
      <c r="BR8" s="431"/>
      <c r="BS8" s="431"/>
      <c r="BT8" s="431"/>
      <c r="BU8" s="432"/>
      <c r="BV8" s="430">
        <v>853922</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0.93</v>
      </c>
      <c r="CU8" s="544"/>
      <c r="CV8" s="544"/>
      <c r="CW8" s="544"/>
      <c r="CX8" s="544"/>
      <c r="CY8" s="544"/>
      <c r="CZ8" s="544"/>
      <c r="DA8" s="545"/>
      <c r="DB8" s="543">
        <v>0.93</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83913</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109</v>
      </c>
      <c r="AV9" s="488"/>
      <c r="AW9" s="488"/>
      <c r="AX9" s="488"/>
      <c r="AY9" s="410" t="s">
        <v>116</v>
      </c>
      <c r="AZ9" s="411"/>
      <c r="BA9" s="411"/>
      <c r="BB9" s="411"/>
      <c r="BC9" s="411"/>
      <c r="BD9" s="411"/>
      <c r="BE9" s="411"/>
      <c r="BF9" s="411"/>
      <c r="BG9" s="411"/>
      <c r="BH9" s="411"/>
      <c r="BI9" s="411"/>
      <c r="BJ9" s="411"/>
      <c r="BK9" s="411"/>
      <c r="BL9" s="411"/>
      <c r="BM9" s="412"/>
      <c r="BN9" s="430">
        <v>275421</v>
      </c>
      <c r="BO9" s="431"/>
      <c r="BP9" s="431"/>
      <c r="BQ9" s="431"/>
      <c r="BR9" s="431"/>
      <c r="BS9" s="431"/>
      <c r="BT9" s="431"/>
      <c r="BU9" s="432"/>
      <c r="BV9" s="430">
        <v>24026</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9.6</v>
      </c>
      <c r="CU9" s="401"/>
      <c r="CV9" s="401"/>
      <c r="CW9" s="401"/>
      <c r="CX9" s="401"/>
      <c r="CY9" s="401"/>
      <c r="CZ9" s="401"/>
      <c r="DA9" s="402"/>
      <c r="DB9" s="400">
        <v>9.8000000000000007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84460</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171388</v>
      </c>
      <c r="BO10" s="431"/>
      <c r="BP10" s="431"/>
      <c r="BQ10" s="431"/>
      <c r="BR10" s="431"/>
      <c r="BS10" s="431"/>
      <c r="BT10" s="431"/>
      <c r="BU10" s="432"/>
      <c r="BV10" s="430">
        <v>468607</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109</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84886</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120</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80728</v>
      </c>
      <c r="S13" s="534"/>
      <c r="T13" s="534"/>
      <c r="U13" s="534"/>
      <c r="V13" s="535"/>
      <c r="W13" s="521" t="s">
        <v>138</v>
      </c>
      <c r="X13" s="443"/>
      <c r="Y13" s="443"/>
      <c r="Z13" s="443"/>
      <c r="AA13" s="443"/>
      <c r="AB13" s="444"/>
      <c r="AC13" s="406">
        <v>489</v>
      </c>
      <c r="AD13" s="407"/>
      <c r="AE13" s="407"/>
      <c r="AF13" s="407"/>
      <c r="AG13" s="408"/>
      <c r="AH13" s="406">
        <v>452</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446809</v>
      </c>
      <c r="BO13" s="431"/>
      <c r="BP13" s="431"/>
      <c r="BQ13" s="431"/>
      <c r="BR13" s="431"/>
      <c r="BS13" s="431"/>
      <c r="BT13" s="431"/>
      <c r="BU13" s="432"/>
      <c r="BV13" s="430">
        <v>492633</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5.7</v>
      </c>
      <c r="CU13" s="401"/>
      <c r="CV13" s="401"/>
      <c r="CW13" s="401"/>
      <c r="CX13" s="401"/>
      <c r="CY13" s="401"/>
      <c r="CZ13" s="401"/>
      <c r="DA13" s="402"/>
      <c r="DB13" s="400">
        <v>7.5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85297</v>
      </c>
      <c r="S14" s="534"/>
      <c r="T14" s="534"/>
      <c r="U14" s="534"/>
      <c r="V14" s="535"/>
      <c r="W14" s="536"/>
      <c r="X14" s="446"/>
      <c r="Y14" s="446"/>
      <c r="Z14" s="446"/>
      <c r="AA14" s="446"/>
      <c r="AB14" s="447"/>
      <c r="AC14" s="526">
        <v>1.4</v>
      </c>
      <c r="AD14" s="527"/>
      <c r="AE14" s="527"/>
      <c r="AF14" s="527"/>
      <c r="AG14" s="528"/>
      <c r="AH14" s="526">
        <v>1.2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28.9</v>
      </c>
      <c r="CU14" s="538"/>
      <c r="CV14" s="538"/>
      <c r="CW14" s="538"/>
      <c r="CX14" s="538"/>
      <c r="CY14" s="538"/>
      <c r="CZ14" s="538"/>
      <c r="DA14" s="539"/>
      <c r="DB14" s="537">
        <v>48.8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81229</v>
      </c>
      <c r="S15" s="534"/>
      <c r="T15" s="534"/>
      <c r="U15" s="534"/>
      <c r="V15" s="535"/>
      <c r="W15" s="521" t="s">
        <v>146</v>
      </c>
      <c r="X15" s="443"/>
      <c r="Y15" s="443"/>
      <c r="Z15" s="443"/>
      <c r="AA15" s="443"/>
      <c r="AB15" s="444"/>
      <c r="AC15" s="406">
        <v>11172</v>
      </c>
      <c r="AD15" s="407"/>
      <c r="AE15" s="407"/>
      <c r="AF15" s="407"/>
      <c r="AG15" s="408"/>
      <c r="AH15" s="406">
        <v>12140</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11525108</v>
      </c>
      <c r="BO15" s="426"/>
      <c r="BP15" s="426"/>
      <c r="BQ15" s="426"/>
      <c r="BR15" s="426"/>
      <c r="BS15" s="426"/>
      <c r="BT15" s="426"/>
      <c r="BU15" s="427"/>
      <c r="BV15" s="425">
        <v>11317295</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31.2</v>
      </c>
      <c r="AD16" s="527"/>
      <c r="AE16" s="527"/>
      <c r="AF16" s="527"/>
      <c r="AG16" s="528"/>
      <c r="AH16" s="526">
        <v>32.200000000000003</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12587512</v>
      </c>
      <c r="BO16" s="431"/>
      <c r="BP16" s="431"/>
      <c r="BQ16" s="431"/>
      <c r="BR16" s="431"/>
      <c r="BS16" s="431"/>
      <c r="BT16" s="431"/>
      <c r="BU16" s="432"/>
      <c r="BV16" s="430">
        <v>12242670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124</v>
      </c>
      <c r="S17" s="519"/>
      <c r="T17" s="519"/>
      <c r="U17" s="519"/>
      <c r="V17" s="520"/>
      <c r="W17" s="521" t="s">
        <v>153</v>
      </c>
      <c r="X17" s="443"/>
      <c r="Y17" s="443"/>
      <c r="Z17" s="443"/>
      <c r="AA17" s="443"/>
      <c r="AB17" s="444"/>
      <c r="AC17" s="406">
        <v>24109</v>
      </c>
      <c r="AD17" s="407"/>
      <c r="AE17" s="407"/>
      <c r="AF17" s="407"/>
      <c r="AG17" s="408"/>
      <c r="AH17" s="406">
        <v>25165</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14701466</v>
      </c>
      <c r="BO17" s="431"/>
      <c r="BP17" s="431"/>
      <c r="BQ17" s="431"/>
      <c r="BR17" s="431"/>
      <c r="BS17" s="431"/>
      <c r="BT17" s="431"/>
      <c r="BU17" s="432"/>
      <c r="BV17" s="430">
        <v>14530843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22.14</v>
      </c>
      <c r="M18" s="495"/>
      <c r="N18" s="495"/>
      <c r="O18" s="495"/>
      <c r="P18" s="495"/>
      <c r="Q18" s="495"/>
      <c r="R18" s="496"/>
      <c r="S18" s="496"/>
      <c r="T18" s="496"/>
      <c r="U18" s="496"/>
      <c r="V18" s="497"/>
      <c r="W18" s="511"/>
      <c r="X18" s="512"/>
      <c r="Y18" s="512"/>
      <c r="Z18" s="512"/>
      <c r="AA18" s="512"/>
      <c r="AB18" s="522"/>
      <c r="AC18" s="394">
        <v>67.400000000000006</v>
      </c>
      <c r="AD18" s="395"/>
      <c r="AE18" s="395"/>
      <c r="AF18" s="395"/>
      <c r="AG18" s="498"/>
      <c r="AH18" s="394">
        <v>66.599999999999994</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16930004</v>
      </c>
      <c r="BO18" s="431"/>
      <c r="BP18" s="431"/>
      <c r="BQ18" s="431"/>
      <c r="BR18" s="431"/>
      <c r="BS18" s="431"/>
      <c r="BT18" s="431"/>
      <c r="BU18" s="432"/>
      <c r="BV18" s="430">
        <v>16875972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3790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20909746</v>
      </c>
      <c r="BO19" s="431"/>
      <c r="BP19" s="431"/>
      <c r="BQ19" s="431"/>
      <c r="BR19" s="431"/>
      <c r="BS19" s="431"/>
      <c r="BT19" s="431"/>
      <c r="BU19" s="432"/>
      <c r="BV19" s="430">
        <v>20528601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34879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15880586</v>
      </c>
      <c r="BO23" s="431"/>
      <c r="BP23" s="431"/>
      <c r="BQ23" s="431"/>
      <c r="BR23" s="431"/>
      <c r="BS23" s="431"/>
      <c r="BT23" s="431"/>
      <c r="BU23" s="432"/>
      <c r="BV23" s="430">
        <v>16795300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9110</v>
      </c>
      <c r="R24" s="407"/>
      <c r="S24" s="407"/>
      <c r="T24" s="407"/>
      <c r="U24" s="407"/>
      <c r="V24" s="408"/>
      <c r="W24" s="472"/>
      <c r="X24" s="463"/>
      <c r="Y24" s="464"/>
      <c r="Z24" s="403" t="s">
        <v>169</v>
      </c>
      <c r="AA24" s="404"/>
      <c r="AB24" s="404"/>
      <c r="AC24" s="404"/>
      <c r="AD24" s="404"/>
      <c r="AE24" s="404"/>
      <c r="AF24" s="404"/>
      <c r="AG24" s="405"/>
      <c r="AH24" s="406">
        <v>583</v>
      </c>
      <c r="AI24" s="407"/>
      <c r="AJ24" s="407"/>
      <c r="AK24" s="407"/>
      <c r="AL24" s="408"/>
      <c r="AM24" s="406">
        <v>1796806</v>
      </c>
      <c r="AN24" s="407"/>
      <c r="AO24" s="407"/>
      <c r="AP24" s="407"/>
      <c r="AQ24" s="407"/>
      <c r="AR24" s="408"/>
      <c r="AS24" s="406">
        <v>3082</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11615373</v>
      </c>
      <c r="BO24" s="431"/>
      <c r="BP24" s="431"/>
      <c r="BQ24" s="431"/>
      <c r="BR24" s="431"/>
      <c r="BS24" s="431"/>
      <c r="BT24" s="431"/>
      <c r="BU24" s="432"/>
      <c r="BV24" s="430">
        <v>12674302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7400</v>
      </c>
      <c r="R25" s="407"/>
      <c r="S25" s="407"/>
      <c r="T25" s="407"/>
      <c r="U25" s="407"/>
      <c r="V25" s="408"/>
      <c r="W25" s="472"/>
      <c r="X25" s="463"/>
      <c r="Y25" s="464"/>
      <c r="Z25" s="403" t="s">
        <v>172</v>
      </c>
      <c r="AA25" s="404"/>
      <c r="AB25" s="404"/>
      <c r="AC25" s="404"/>
      <c r="AD25" s="404"/>
      <c r="AE25" s="404"/>
      <c r="AF25" s="404"/>
      <c r="AG25" s="405"/>
      <c r="AH25" s="406">
        <v>128</v>
      </c>
      <c r="AI25" s="407"/>
      <c r="AJ25" s="407"/>
      <c r="AK25" s="407"/>
      <c r="AL25" s="408"/>
      <c r="AM25" s="406">
        <v>389888</v>
      </c>
      <c r="AN25" s="407"/>
      <c r="AO25" s="407"/>
      <c r="AP25" s="407"/>
      <c r="AQ25" s="407"/>
      <c r="AR25" s="408"/>
      <c r="AS25" s="406">
        <v>3046</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2236667</v>
      </c>
      <c r="BO25" s="426"/>
      <c r="BP25" s="426"/>
      <c r="BQ25" s="426"/>
      <c r="BR25" s="426"/>
      <c r="BS25" s="426"/>
      <c r="BT25" s="426"/>
      <c r="BU25" s="427"/>
      <c r="BV25" s="425">
        <v>2360124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6840</v>
      </c>
      <c r="R26" s="407"/>
      <c r="S26" s="407"/>
      <c r="T26" s="407"/>
      <c r="U26" s="407"/>
      <c r="V26" s="408"/>
      <c r="W26" s="472"/>
      <c r="X26" s="463"/>
      <c r="Y26" s="464"/>
      <c r="Z26" s="403" t="s">
        <v>175</v>
      </c>
      <c r="AA26" s="485"/>
      <c r="AB26" s="485"/>
      <c r="AC26" s="485"/>
      <c r="AD26" s="485"/>
      <c r="AE26" s="485"/>
      <c r="AF26" s="485"/>
      <c r="AG26" s="486"/>
      <c r="AH26" s="406">
        <v>30</v>
      </c>
      <c r="AI26" s="407"/>
      <c r="AJ26" s="407"/>
      <c r="AK26" s="407"/>
      <c r="AL26" s="408"/>
      <c r="AM26" s="406">
        <v>107520</v>
      </c>
      <c r="AN26" s="407"/>
      <c r="AO26" s="407"/>
      <c r="AP26" s="407"/>
      <c r="AQ26" s="407"/>
      <c r="AR26" s="408"/>
      <c r="AS26" s="406">
        <v>3584</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177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5300</v>
      </c>
      <c r="R27" s="407"/>
      <c r="S27" s="407"/>
      <c r="T27" s="407"/>
      <c r="U27" s="407"/>
      <c r="V27" s="408"/>
      <c r="W27" s="472"/>
      <c r="X27" s="463"/>
      <c r="Y27" s="464"/>
      <c r="Z27" s="403" t="s">
        <v>179</v>
      </c>
      <c r="AA27" s="404"/>
      <c r="AB27" s="404"/>
      <c r="AC27" s="404"/>
      <c r="AD27" s="404"/>
      <c r="AE27" s="404"/>
      <c r="AF27" s="404"/>
      <c r="AG27" s="405"/>
      <c r="AH27" s="406">
        <v>10</v>
      </c>
      <c r="AI27" s="407"/>
      <c r="AJ27" s="407"/>
      <c r="AK27" s="407"/>
      <c r="AL27" s="408"/>
      <c r="AM27" s="406">
        <v>38980</v>
      </c>
      <c r="AN27" s="407"/>
      <c r="AO27" s="407"/>
      <c r="AP27" s="407"/>
      <c r="AQ27" s="407"/>
      <c r="AR27" s="408"/>
      <c r="AS27" s="406">
        <v>3898</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177</v>
      </c>
      <c r="BO27" s="434"/>
      <c r="BP27" s="434"/>
      <c r="BQ27" s="434"/>
      <c r="BR27" s="434"/>
      <c r="BS27" s="434"/>
      <c r="BT27" s="434"/>
      <c r="BU27" s="435"/>
      <c r="BV27" s="433" t="s">
        <v>128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4290</v>
      </c>
      <c r="R28" s="407"/>
      <c r="S28" s="407"/>
      <c r="T28" s="407"/>
      <c r="U28" s="407"/>
      <c r="V28" s="408"/>
      <c r="W28" s="472"/>
      <c r="X28" s="463"/>
      <c r="Y28" s="464"/>
      <c r="Z28" s="403" t="s">
        <v>182</v>
      </c>
      <c r="AA28" s="404"/>
      <c r="AB28" s="404"/>
      <c r="AC28" s="404"/>
      <c r="AD28" s="404"/>
      <c r="AE28" s="404"/>
      <c r="AF28" s="404"/>
      <c r="AG28" s="405"/>
      <c r="AH28" s="406" t="s">
        <v>177</v>
      </c>
      <c r="AI28" s="407"/>
      <c r="AJ28" s="407"/>
      <c r="AK28" s="407"/>
      <c r="AL28" s="408"/>
      <c r="AM28" s="406" t="s">
        <v>177</v>
      </c>
      <c r="AN28" s="407"/>
      <c r="AO28" s="407"/>
      <c r="AP28" s="407"/>
      <c r="AQ28" s="407"/>
      <c r="AR28" s="408"/>
      <c r="AS28" s="406" t="s">
        <v>128</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2226711</v>
      </c>
      <c r="BO28" s="426"/>
      <c r="BP28" s="426"/>
      <c r="BQ28" s="426"/>
      <c r="BR28" s="426"/>
      <c r="BS28" s="426"/>
      <c r="BT28" s="426"/>
      <c r="BU28" s="427"/>
      <c r="BV28" s="425">
        <v>2055323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18</v>
      </c>
      <c r="M29" s="407"/>
      <c r="N29" s="407"/>
      <c r="O29" s="407"/>
      <c r="P29" s="408"/>
      <c r="Q29" s="406">
        <v>3980</v>
      </c>
      <c r="R29" s="407"/>
      <c r="S29" s="407"/>
      <c r="T29" s="407"/>
      <c r="U29" s="407"/>
      <c r="V29" s="408"/>
      <c r="W29" s="473"/>
      <c r="X29" s="474"/>
      <c r="Y29" s="475"/>
      <c r="Z29" s="403" t="s">
        <v>185</v>
      </c>
      <c r="AA29" s="404"/>
      <c r="AB29" s="404"/>
      <c r="AC29" s="404"/>
      <c r="AD29" s="404"/>
      <c r="AE29" s="404"/>
      <c r="AF29" s="404"/>
      <c r="AG29" s="405"/>
      <c r="AH29" s="406">
        <v>593</v>
      </c>
      <c r="AI29" s="407"/>
      <c r="AJ29" s="407"/>
      <c r="AK29" s="407"/>
      <c r="AL29" s="408"/>
      <c r="AM29" s="406">
        <v>1835786</v>
      </c>
      <c r="AN29" s="407"/>
      <c r="AO29" s="407"/>
      <c r="AP29" s="407"/>
      <c r="AQ29" s="407"/>
      <c r="AR29" s="408"/>
      <c r="AS29" s="406">
        <v>3096</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t="s">
        <v>177</v>
      </c>
      <c r="BO29" s="431"/>
      <c r="BP29" s="431"/>
      <c r="BQ29" s="431"/>
      <c r="BR29" s="431"/>
      <c r="BS29" s="431"/>
      <c r="BT29" s="431"/>
      <c r="BU29" s="432"/>
      <c r="BV29" s="430" t="s">
        <v>177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100.8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909963</v>
      </c>
      <c r="BO30" s="434"/>
      <c r="BP30" s="434"/>
      <c r="BQ30" s="434"/>
      <c r="BR30" s="434"/>
      <c r="BS30" s="434"/>
      <c r="BT30" s="434"/>
      <c r="BU30" s="435"/>
      <c r="BV30" s="433">
        <v>767476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194</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公共下水道事業会計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広域大和斎場組合（広域大和斎場組合予算）</v>
      </c>
      <c r="BZ34" s="388"/>
      <c r="CA34" s="388"/>
      <c r="CB34" s="388"/>
      <c r="CC34" s="388"/>
      <c r="CD34" s="388"/>
      <c r="CE34" s="388"/>
      <c r="CF34" s="388"/>
      <c r="CG34" s="388"/>
      <c r="CH34" s="388"/>
      <c r="CI34" s="388"/>
      <c r="CJ34" s="388"/>
      <c r="CK34" s="388"/>
      <c r="CL34" s="388"/>
      <c r="CM34" s="388"/>
      <c r="CN34" s="214"/>
      <c r="CO34" s="389">
        <f>IF(CQ34="","",MAX(C34:D43,U34:V43,AM34:AN43,BE34:BF43,BW34:BX43)+1)</f>
        <v>11</v>
      </c>
      <c r="CP34" s="389"/>
      <c r="CQ34" s="388" t="str">
        <f>IF('各会計、関係団体の財政状況及び健全化判断比率'!BS7="","",'各会計、関係団体の財政状況及び健全化判断比率'!BS7)</f>
        <v>綾瀬市土地開発公社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深谷中央特定土地区画整理事業特別会計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高座清掃施設組合（一般会計）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神奈川県後期高齢者医療広域連合（一般会計）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神奈川県後期高齢者医療広域連合（後期高齢者医療特別会計）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nQ5qrawh4tLRTTY9eZs5BYh+GZgC0O+4qgDgG+aBh4/loNkvaD/f0rHo4lazL/c4NdlkHp8r+RkRZVUMSTv7MA==" saltValue="CUYuGA29vUhDxdSgUi7s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1" zoomScale="70" zoomScaleNormal="70" zoomScaleSheetLayoutView="100" workbookViewId="0">
      <selection activeCell="J42" sqref="J4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7" t="s">
        <v>557</v>
      </c>
      <c r="D34" s="1217"/>
      <c r="E34" s="1218"/>
      <c r="F34" s="32">
        <v>4.5999999999999996</v>
      </c>
      <c r="G34" s="33">
        <v>5.85</v>
      </c>
      <c r="H34" s="33">
        <v>5.08</v>
      </c>
      <c r="I34" s="33">
        <v>5.24</v>
      </c>
      <c r="J34" s="34">
        <v>6.79</v>
      </c>
      <c r="K34" s="22"/>
      <c r="L34" s="22"/>
      <c r="M34" s="22"/>
      <c r="N34" s="22"/>
      <c r="O34" s="22"/>
      <c r="P34" s="22"/>
    </row>
    <row r="35" spans="1:16" ht="39" customHeight="1" x14ac:dyDescent="0.15">
      <c r="A35" s="22"/>
      <c r="B35" s="35"/>
      <c r="C35" s="1211" t="s">
        <v>558</v>
      </c>
      <c r="D35" s="1212"/>
      <c r="E35" s="1213"/>
      <c r="F35" s="36">
        <v>0.34</v>
      </c>
      <c r="G35" s="37">
        <v>0.57999999999999996</v>
      </c>
      <c r="H35" s="37">
        <v>0.62</v>
      </c>
      <c r="I35" s="37">
        <v>0.37</v>
      </c>
      <c r="J35" s="38">
        <v>0.51</v>
      </c>
      <c r="K35" s="22"/>
      <c r="L35" s="22"/>
      <c r="M35" s="22"/>
      <c r="N35" s="22"/>
      <c r="O35" s="22"/>
      <c r="P35" s="22"/>
    </row>
    <row r="36" spans="1:16" ht="39" customHeight="1" x14ac:dyDescent="0.15">
      <c r="A36" s="22"/>
      <c r="B36" s="35"/>
      <c r="C36" s="1211" t="s">
        <v>559</v>
      </c>
      <c r="D36" s="1212"/>
      <c r="E36" s="1213"/>
      <c r="F36" s="36">
        <v>0.37</v>
      </c>
      <c r="G36" s="37">
        <v>0.81</v>
      </c>
      <c r="H36" s="37">
        <v>0.06</v>
      </c>
      <c r="I36" s="37">
        <v>0.06</v>
      </c>
      <c r="J36" s="38">
        <v>0.14000000000000001</v>
      </c>
      <c r="K36" s="22"/>
      <c r="L36" s="22"/>
      <c r="M36" s="22"/>
      <c r="N36" s="22"/>
      <c r="O36" s="22"/>
      <c r="P36" s="22"/>
    </row>
    <row r="37" spans="1:16" ht="39" customHeight="1" x14ac:dyDescent="0.15">
      <c r="A37" s="22"/>
      <c r="B37" s="35"/>
      <c r="C37" s="1211" t="s">
        <v>560</v>
      </c>
      <c r="D37" s="1212"/>
      <c r="E37" s="1213"/>
      <c r="F37" s="36" t="s">
        <v>509</v>
      </c>
      <c r="G37" s="37" t="s">
        <v>509</v>
      </c>
      <c r="H37" s="37" t="s">
        <v>509</v>
      </c>
      <c r="I37" s="37" t="s">
        <v>509</v>
      </c>
      <c r="J37" s="38">
        <v>0.13</v>
      </c>
      <c r="K37" s="22"/>
      <c r="L37" s="22"/>
      <c r="M37" s="22"/>
      <c r="N37" s="22"/>
      <c r="O37" s="22"/>
      <c r="P37" s="22"/>
    </row>
    <row r="38" spans="1:16" ht="39" customHeight="1" x14ac:dyDescent="0.15">
      <c r="A38" s="22"/>
      <c r="B38" s="35"/>
      <c r="C38" s="1211" t="s">
        <v>561</v>
      </c>
      <c r="D38" s="1212"/>
      <c r="E38" s="1213"/>
      <c r="F38" s="36">
        <v>0.03</v>
      </c>
      <c r="G38" s="37">
        <v>0.09</v>
      </c>
      <c r="H38" s="37">
        <v>0</v>
      </c>
      <c r="I38" s="37">
        <v>0.04</v>
      </c>
      <c r="J38" s="38">
        <v>0.09</v>
      </c>
      <c r="K38" s="22"/>
      <c r="L38" s="22"/>
      <c r="M38" s="22"/>
      <c r="N38" s="22"/>
      <c r="O38" s="22"/>
      <c r="P38" s="22"/>
    </row>
    <row r="39" spans="1:16" ht="39" customHeight="1" x14ac:dyDescent="0.15">
      <c r="A39" s="22"/>
      <c r="B39" s="35"/>
      <c r="C39" s="1211" t="s">
        <v>562</v>
      </c>
      <c r="D39" s="1212"/>
      <c r="E39" s="1213"/>
      <c r="F39" s="36">
        <v>0.03</v>
      </c>
      <c r="G39" s="37">
        <v>0.03</v>
      </c>
      <c r="H39" s="37">
        <v>0.03</v>
      </c>
      <c r="I39" s="37" t="s">
        <v>563</v>
      </c>
      <c r="J39" s="38">
        <v>0</v>
      </c>
      <c r="K39" s="22"/>
      <c r="L39" s="22"/>
      <c r="M39" s="22"/>
      <c r="N39" s="22"/>
      <c r="O39" s="22"/>
      <c r="P39" s="22"/>
    </row>
    <row r="40" spans="1:16" ht="39" customHeight="1" x14ac:dyDescent="0.15">
      <c r="A40" s="22"/>
      <c r="B40" s="35"/>
      <c r="C40" s="1211"/>
      <c r="D40" s="1212"/>
      <c r="E40" s="1213"/>
      <c r="F40" s="36"/>
      <c r="G40" s="37"/>
      <c r="H40" s="37"/>
      <c r="I40" s="37"/>
      <c r="J40" s="38"/>
      <c r="K40" s="22"/>
      <c r="L40" s="22"/>
      <c r="M40" s="22"/>
      <c r="N40" s="22"/>
      <c r="O40" s="22"/>
      <c r="P40" s="22"/>
    </row>
    <row r="41" spans="1:16" ht="39" customHeight="1" x14ac:dyDescent="0.15">
      <c r="A41" s="22"/>
      <c r="B41" s="35"/>
      <c r="C41" s="1211"/>
      <c r="D41" s="1212"/>
      <c r="E41" s="1213"/>
      <c r="F41" s="36"/>
      <c r="G41" s="37"/>
      <c r="H41" s="37"/>
      <c r="I41" s="37"/>
      <c r="J41" s="38"/>
      <c r="K41" s="22"/>
      <c r="L41" s="22"/>
      <c r="M41" s="22"/>
      <c r="N41" s="22"/>
      <c r="O41" s="22"/>
      <c r="P41" s="22"/>
    </row>
    <row r="42" spans="1:16" ht="39" customHeight="1" x14ac:dyDescent="0.15">
      <c r="A42" s="22"/>
      <c r="B42" s="39"/>
      <c r="C42" s="1211" t="s">
        <v>564</v>
      </c>
      <c r="D42" s="1212"/>
      <c r="E42" s="1213"/>
      <c r="F42" s="36" t="s">
        <v>509</v>
      </c>
      <c r="G42" s="37" t="s">
        <v>509</v>
      </c>
      <c r="H42" s="37" t="s">
        <v>509</v>
      </c>
      <c r="I42" s="37" t="s">
        <v>509</v>
      </c>
      <c r="J42" s="38" t="s">
        <v>509</v>
      </c>
      <c r="K42" s="22"/>
      <c r="L42" s="22"/>
      <c r="M42" s="22"/>
      <c r="N42" s="22"/>
      <c r="O42" s="22"/>
      <c r="P42" s="22"/>
    </row>
    <row r="43" spans="1:16" ht="39" customHeight="1" thickBot="1" x14ac:dyDescent="0.2">
      <c r="A43" s="22"/>
      <c r="B43" s="40"/>
      <c r="C43" s="1214" t="s">
        <v>565</v>
      </c>
      <c r="D43" s="1215"/>
      <c r="E43" s="1216"/>
      <c r="F43" s="41">
        <v>0.06</v>
      </c>
      <c r="G43" s="42">
        <v>0.06</v>
      </c>
      <c r="H43" s="42">
        <v>0.06</v>
      </c>
      <c r="I43" s="42">
        <v>0.35</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ramLF1iYFK2OF0qS2WXkfBZkXd14eQ0SzNCxqbb+KrdODtzvaRQ2YDPGpDtCaWCA23o5y2Diz2gKlnrUxYKRg==" saltValue="bRBO3ro5XLqqjFJXWZj4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31" zoomScale="85" zoomScaleNormal="85"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7" t="s">
        <v>11</v>
      </c>
      <c r="C45" s="1238"/>
      <c r="D45" s="58"/>
      <c r="E45" s="1243" t="s">
        <v>12</v>
      </c>
      <c r="F45" s="1243"/>
      <c r="G45" s="1243"/>
      <c r="H45" s="1243"/>
      <c r="I45" s="1243"/>
      <c r="J45" s="1244"/>
      <c r="K45" s="59">
        <v>1865</v>
      </c>
      <c r="L45" s="60">
        <v>1895</v>
      </c>
      <c r="M45" s="60">
        <v>1957</v>
      </c>
      <c r="N45" s="60">
        <v>2009</v>
      </c>
      <c r="O45" s="61">
        <v>2018</v>
      </c>
      <c r="P45" s="48"/>
      <c r="Q45" s="48"/>
      <c r="R45" s="48"/>
      <c r="S45" s="48"/>
      <c r="T45" s="48"/>
      <c r="U45" s="48"/>
    </row>
    <row r="46" spans="1:21" ht="30.75" customHeight="1" x14ac:dyDescent="0.15">
      <c r="A46" s="48"/>
      <c r="B46" s="1239"/>
      <c r="C46" s="1240"/>
      <c r="D46" s="62"/>
      <c r="E46" s="1221" t="s">
        <v>13</v>
      </c>
      <c r="F46" s="1221"/>
      <c r="G46" s="1221"/>
      <c r="H46" s="1221"/>
      <c r="I46" s="1221"/>
      <c r="J46" s="1222"/>
      <c r="K46" s="63" t="s">
        <v>509</v>
      </c>
      <c r="L46" s="64" t="s">
        <v>509</v>
      </c>
      <c r="M46" s="64" t="s">
        <v>509</v>
      </c>
      <c r="N46" s="64" t="s">
        <v>509</v>
      </c>
      <c r="O46" s="65" t="s">
        <v>509</v>
      </c>
      <c r="P46" s="48"/>
      <c r="Q46" s="48"/>
      <c r="R46" s="48"/>
      <c r="S46" s="48"/>
      <c r="T46" s="48"/>
      <c r="U46" s="48"/>
    </row>
    <row r="47" spans="1:21" ht="30.75" customHeight="1" x14ac:dyDescent="0.15">
      <c r="A47" s="48"/>
      <c r="B47" s="1239"/>
      <c r="C47" s="1240"/>
      <c r="D47" s="62"/>
      <c r="E47" s="1221" t="s">
        <v>14</v>
      </c>
      <c r="F47" s="1221"/>
      <c r="G47" s="1221"/>
      <c r="H47" s="1221"/>
      <c r="I47" s="1221"/>
      <c r="J47" s="1222"/>
      <c r="K47" s="63" t="s">
        <v>509</v>
      </c>
      <c r="L47" s="64" t="s">
        <v>509</v>
      </c>
      <c r="M47" s="64" t="s">
        <v>509</v>
      </c>
      <c r="N47" s="64" t="s">
        <v>509</v>
      </c>
      <c r="O47" s="65" t="s">
        <v>509</v>
      </c>
      <c r="P47" s="48"/>
      <c r="Q47" s="48"/>
      <c r="R47" s="48"/>
      <c r="S47" s="48"/>
      <c r="T47" s="48"/>
      <c r="U47" s="48"/>
    </row>
    <row r="48" spans="1:21" ht="30.75" customHeight="1" x14ac:dyDescent="0.15">
      <c r="A48" s="48"/>
      <c r="B48" s="1239"/>
      <c r="C48" s="1240"/>
      <c r="D48" s="62"/>
      <c r="E48" s="1221" t="s">
        <v>15</v>
      </c>
      <c r="F48" s="1221"/>
      <c r="G48" s="1221"/>
      <c r="H48" s="1221"/>
      <c r="I48" s="1221"/>
      <c r="J48" s="1222"/>
      <c r="K48" s="63">
        <v>1170</v>
      </c>
      <c r="L48" s="64">
        <v>1203</v>
      </c>
      <c r="M48" s="64">
        <v>1202</v>
      </c>
      <c r="N48" s="64">
        <v>1166</v>
      </c>
      <c r="O48" s="65">
        <v>681</v>
      </c>
      <c r="P48" s="48"/>
      <c r="Q48" s="48"/>
      <c r="R48" s="48"/>
      <c r="S48" s="48"/>
      <c r="T48" s="48"/>
      <c r="U48" s="48"/>
    </row>
    <row r="49" spans="1:21" ht="30.75" customHeight="1" x14ac:dyDescent="0.15">
      <c r="A49" s="48"/>
      <c r="B49" s="1239"/>
      <c r="C49" s="1240"/>
      <c r="D49" s="62"/>
      <c r="E49" s="1221" t="s">
        <v>16</v>
      </c>
      <c r="F49" s="1221"/>
      <c r="G49" s="1221"/>
      <c r="H49" s="1221"/>
      <c r="I49" s="1221"/>
      <c r="J49" s="1222"/>
      <c r="K49" s="63">
        <v>12</v>
      </c>
      <c r="L49" s="64">
        <v>0</v>
      </c>
      <c r="M49" s="64">
        <v>19</v>
      </c>
      <c r="N49" s="64">
        <v>45</v>
      </c>
      <c r="O49" s="65">
        <v>97</v>
      </c>
      <c r="P49" s="48"/>
      <c r="Q49" s="48"/>
      <c r="R49" s="48"/>
      <c r="S49" s="48"/>
      <c r="T49" s="48"/>
      <c r="U49" s="48"/>
    </row>
    <row r="50" spans="1:21" ht="30.75" customHeight="1" x14ac:dyDescent="0.15">
      <c r="A50" s="48"/>
      <c r="B50" s="1239"/>
      <c r="C50" s="1240"/>
      <c r="D50" s="62"/>
      <c r="E50" s="1221" t="s">
        <v>17</v>
      </c>
      <c r="F50" s="1221"/>
      <c r="G50" s="1221"/>
      <c r="H50" s="1221"/>
      <c r="I50" s="1221"/>
      <c r="J50" s="1222"/>
      <c r="K50" s="63">
        <v>299</v>
      </c>
      <c r="L50" s="64">
        <v>661</v>
      </c>
      <c r="M50" s="64">
        <v>159</v>
      </c>
      <c r="N50" s="64">
        <v>3</v>
      </c>
      <c r="O50" s="65">
        <v>333</v>
      </c>
      <c r="P50" s="48"/>
      <c r="Q50" s="48"/>
      <c r="R50" s="48"/>
      <c r="S50" s="48"/>
      <c r="T50" s="48"/>
      <c r="U50" s="48"/>
    </row>
    <row r="51" spans="1:21" ht="30.75" customHeight="1" x14ac:dyDescent="0.15">
      <c r="A51" s="48"/>
      <c r="B51" s="1241"/>
      <c r="C51" s="1242"/>
      <c r="D51" s="66"/>
      <c r="E51" s="1221" t="s">
        <v>18</v>
      </c>
      <c r="F51" s="1221"/>
      <c r="G51" s="1221"/>
      <c r="H51" s="1221"/>
      <c r="I51" s="1221"/>
      <c r="J51" s="1222"/>
      <c r="K51" s="63" t="s">
        <v>509</v>
      </c>
      <c r="L51" s="64">
        <v>0</v>
      </c>
      <c r="M51" s="64" t="s">
        <v>509</v>
      </c>
      <c r="N51" s="64" t="s">
        <v>509</v>
      </c>
      <c r="O51" s="65" t="s">
        <v>509</v>
      </c>
      <c r="P51" s="48"/>
      <c r="Q51" s="48"/>
      <c r="R51" s="48"/>
      <c r="S51" s="48"/>
      <c r="T51" s="48"/>
      <c r="U51" s="48"/>
    </row>
    <row r="52" spans="1:21" ht="30.75" customHeight="1" x14ac:dyDescent="0.15">
      <c r="A52" s="48"/>
      <c r="B52" s="1219" t="s">
        <v>19</v>
      </c>
      <c r="C52" s="1220"/>
      <c r="D52" s="66"/>
      <c r="E52" s="1221" t="s">
        <v>20</v>
      </c>
      <c r="F52" s="1221"/>
      <c r="G52" s="1221"/>
      <c r="H52" s="1221"/>
      <c r="I52" s="1221"/>
      <c r="J52" s="1222"/>
      <c r="K52" s="63">
        <v>2328</v>
      </c>
      <c r="L52" s="64">
        <v>2375</v>
      </c>
      <c r="M52" s="64">
        <v>2382</v>
      </c>
      <c r="N52" s="64">
        <v>2368</v>
      </c>
      <c r="O52" s="65">
        <v>2448</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1018</v>
      </c>
      <c r="L53" s="69">
        <v>1384</v>
      </c>
      <c r="M53" s="69">
        <v>955</v>
      </c>
      <c r="N53" s="69">
        <v>855</v>
      </c>
      <c r="O53" s="70">
        <v>681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7" t="s">
        <v>25</v>
      </c>
      <c r="C57" s="1228"/>
      <c r="D57" s="1231" t="s">
        <v>26</v>
      </c>
      <c r="E57" s="1232"/>
      <c r="F57" s="1232"/>
      <c r="G57" s="1232"/>
      <c r="H57" s="1232"/>
      <c r="I57" s="1232"/>
      <c r="J57" s="1233"/>
      <c r="K57" s="83"/>
      <c r="L57" s="84"/>
      <c r="M57" s="84"/>
      <c r="N57" s="84"/>
      <c r="O57" s="85"/>
    </row>
    <row r="58" spans="1:21" ht="31.5" customHeight="1" thickBot="1" x14ac:dyDescent="0.2">
      <c r="B58" s="1229"/>
      <c r="C58" s="1230"/>
      <c r="D58" s="1234" t="s">
        <v>27</v>
      </c>
      <c r="E58" s="1235"/>
      <c r="F58" s="1235"/>
      <c r="G58" s="1235"/>
      <c r="H58" s="1235"/>
      <c r="I58" s="1235"/>
      <c r="J58" s="123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cz+KK3Im0JaxFzcAHzwtb9LiGB/Xc1oUJu/0tkYQ9o/UG4zAbmZZQLz/rje+dQgcrTVq0pTYeYGgKiOuMVP/A==" saltValue="RK5jG/NeN1fumxip3QGa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43" zoomScale="85" zoomScaleNormal="85" zoomScaleSheetLayoutView="100" workbookViewId="0">
      <selection activeCell="S47" sqref="S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7" t="s">
        <v>30</v>
      </c>
      <c r="C41" s="1258"/>
      <c r="D41" s="102"/>
      <c r="E41" s="1259" t="s">
        <v>31</v>
      </c>
      <c r="F41" s="1259"/>
      <c r="G41" s="1259"/>
      <c r="H41" s="1260"/>
      <c r="I41" s="103">
        <v>16310</v>
      </c>
      <c r="J41" s="104">
        <v>16687</v>
      </c>
      <c r="K41" s="104">
        <v>16694</v>
      </c>
      <c r="L41" s="104">
        <v>16801</v>
      </c>
      <c r="M41" s="105">
        <v>15881</v>
      </c>
    </row>
    <row r="42" spans="2:13" ht="27.75" customHeight="1" x14ac:dyDescent="0.15">
      <c r="B42" s="1247"/>
      <c r="C42" s="1248"/>
      <c r="D42" s="106"/>
      <c r="E42" s="1251" t="s">
        <v>32</v>
      </c>
      <c r="F42" s="1251"/>
      <c r="G42" s="1251"/>
      <c r="H42" s="1252"/>
      <c r="I42" s="107">
        <v>1248</v>
      </c>
      <c r="J42" s="108">
        <v>1017</v>
      </c>
      <c r="K42" s="108">
        <v>591</v>
      </c>
      <c r="L42" s="108">
        <v>420</v>
      </c>
      <c r="M42" s="109">
        <v>452</v>
      </c>
    </row>
    <row r="43" spans="2:13" ht="27.75" customHeight="1" x14ac:dyDescent="0.15">
      <c r="B43" s="1247"/>
      <c r="C43" s="1248"/>
      <c r="D43" s="106"/>
      <c r="E43" s="1251" t="s">
        <v>33</v>
      </c>
      <c r="F43" s="1251"/>
      <c r="G43" s="1251"/>
      <c r="H43" s="1252"/>
      <c r="I43" s="107">
        <v>10102</v>
      </c>
      <c r="J43" s="108">
        <v>9523</v>
      </c>
      <c r="K43" s="108">
        <v>8745</v>
      </c>
      <c r="L43" s="108">
        <v>8062</v>
      </c>
      <c r="M43" s="109">
        <v>6177</v>
      </c>
    </row>
    <row r="44" spans="2:13" ht="27.75" customHeight="1" x14ac:dyDescent="0.15">
      <c r="B44" s="1247"/>
      <c r="C44" s="1248"/>
      <c r="D44" s="106"/>
      <c r="E44" s="1251" t="s">
        <v>34</v>
      </c>
      <c r="F44" s="1251"/>
      <c r="G44" s="1251"/>
      <c r="H44" s="1252"/>
      <c r="I44" s="107">
        <v>765</v>
      </c>
      <c r="J44" s="108">
        <v>1869</v>
      </c>
      <c r="K44" s="108">
        <v>3479</v>
      </c>
      <c r="L44" s="108">
        <v>3484</v>
      </c>
      <c r="M44" s="109">
        <v>3460</v>
      </c>
    </row>
    <row r="45" spans="2:13" ht="27.75" customHeight="1" x14ac:dyDescent="0.15">
      <c r="B45" s="1247"/>
      <c r="C45" s="1248"/>
      <c r="D45" s="106"/>
      <c r="E45" s="1251" t="s">
        <v>35</v>
      </c>
      <c r="F45" s="1251"/>
      <c r="G45" s="1251"/>
      <c r="H45" s="1252"/>
      <c r="I45" s="107">
        <v>5395</v>
      </c>
      <c r="J45" s="108">
        <v>5432</v>
      </c>
      <c r="K45" s="108">
        <v>5148</v>
      </c>
      <c r="L45" s="108">
        <v>5025</v>
      </c>
      <c r="M45" s="109">
        <v>4949</v>
      </c>
    </row>
    <row r="46" spans="2:13" ht="27.75" customHeight="1" x14ac:dyDescent="0.15">
      <c r="B46" s="1247"/>
      <c r="C46" s="1248"/>
      <c r="D46" s="110"/>
      <c r="E46" s="1251" t="s">
        <v>36</v>
      </c>
      <c r="F46" s="1251"/>
      <c r="G46" s="1251"/>
      <c r="H46" s="1252"/>
      <c r="I46" s="107" t="s">
        <v>509</v>
      </c>
      <c r="J46" s="108" t="s">
        <v>509</v>
      </c>
      <c r="K46" s="108" t="s">
        <v>509</v>
      </c>
      <c r="L46" s="108" t="s">
        <v>509</v>
      </c>
      <c r="M46" s="109" t="s">
        <v>509</v>
      </c>
    </row>
    <row r="47" spans="2:13" ht="27.75" customHeight="1" x14ac:dyDescent="0.15">
      <c r="B47" s="1247"/>
      <c r="C47" s="1248"/>
      <c r="D47" s="111"/>
      <c r="E47" s="1261" t="s">
        <v>37</v>
      </c>
      <c r="F47" s="1262"/>
      <c r="G47" s="1262"/>
      <c r="H47" s="1263"/>
      <c r="I47" s="107" t="s">
        <v>509</v>
      </c>
      <c r="J47" s="108" t="s">
        <v>509</v>
      </c>
      <c r="K47" s="108" t="s">
        <v>509</v>
      </c>
      <c r="L47" s="108" t="s">
        <v>509</v>
      </c>
      <c r="M47" s="109" t="s">
        <v>509</v>
      </c>
    </row>
    <row r="48" spans="2:13" ht="27.75" customHeight="1" x14ac:dyDescent="0.15">
      <c r="B48" s="1247"/>
      <c r="C48" s="1248"/>
      <c r="D48" s="106"/>
      <c r="E48" s="1251" t="s">
        <v>38</v>
      </c>
      <c r="F48" s="1251"/>
      <c r="G48" s="1251"/>
      <c r="H48" s="1252"/>
      <c r="I48" s="107" t="s">
        <v>509</v>
      </c>
      <c r="J48" s="108" t="s">
        <v>509</v>
      </c>
      <c r="K48" s="108" t="s">
        <v>509</v>
      </c>
      <c r="L48" s="108" t="s">
        <v>509</v>
      </c>
      <c r="M48" s="109" t="s">
        <v>509</v>
      </c>
    </row>
    <row r="49" spans="2:13" ht="27.75" customHeight="1" x14ac:dyDescent="0.15">
      <c r="B49" s="1249"/>
      <c r="C49" s="1250"/>
      <c r="D49" s="106"/>
      <c r="E49" s="1251" t="s">
        <v>39</v>
      </c>
      <c r="F49" s="1251"/>
      <c r="G49" s="1251"/>
      <c r="H49" s="1252"/>
      <c r="I49" s="107" t="s">
        <v>509</v>
      </c>
      <c r="J49" s="108" t="s">
        <v>509</v>
      </c>
      <c r="K49" s="108" t="s">
        <v>509</v>
      </c>
      <c r="L49" s="108" t="s">
        <v>509</v>
      </c>
      <c r="M49" s="109" t="s">
        <v>509</v>
      </c>
    </row>
    <row r="50" spans="2:13" ht="27.75" customHeight="1" x14ac:dyDescent="0.15">
      <c r="B50" s="1245" t="s">
        <v>40</v>
      </c>
      <c r="C50" s="1246"/>
      <c r="D50" s="112"/>
      <c r="E50" s="1251" t="s">
        <v>41</v>
      </c>
      <c r="F50" s="1251"/>
      <c r="G50" s="1251"/>
      <c r="H50" s="1252"/>
      <c r="I50" s="107">
        <v>2802</v>
      </c>
      <c r="J50" s="108">
        <v>2551</v>
      </c>
      <c r="K50" s="108">
        <v>2629</v>
      </c>
      <c r="L50" s="108">
        <v>3280</v>
      </c>
      <c r="M50" s="109">
        <v>3571</v>
      </c>
    </row>
    <row r="51" spans="2:13" ht="27.75" customHeight="1" x14ac:dyDescent="0.15">
      <c r="B51" s="1247"/>
      <c r="C51" s="1248"/>
      <c r="D51" s="106"/>
      <c r="E51" s="1251" t="s">
        <v>42</v>
      </c>
      <c r="F51" s="1251"/>
      <c r="G51" s="1251"/>
      <c r="H51" s="1252"/>
      <c r="I51" s="107">
        <v>2690</v>
      </c>
      <c r="J51" s="108">
        <v>2606</v>
      </c>
      <c r="K51" s="108">
        <v>2423</v>
      </c>
      <c r="L51" s="108">
        <v>2305</v>
      </c>
      <c r="M51" s="109">
        <v>2443</v>
      </c>
    </row>
    <row r="52" spans="2:13" ht="27.75" customHeight="1" x14ac:dyDescent="0.15">
      <c r="B52" s="1249"/>
      <c r="C52" s="1250"/>
      <c r="D52" s="106"/>
      <c r="E52" s="1251" t="s">
        <v>43</v>
      </c>
      <c r="F52" s="1251"/>
      <c r="G52" s="1251"/>
      <c r="H52" s="1252"/>
      <c r="I52" s="107">
        <v>21919</v>
      </c>
      <c r="J52" s="108">
        <v>21944</v>
      </c>
      <c r="K52" s="108">
        <v>21725</v>
      </c>
      <c r="L52" s="108">
        <v>21217</v>
      </c>
      <c r="M52" s="109">
        <v>20671</v>
      </c>
    </row>
    <row r="53" spans="2:13" ht="27.75" customHeight="1" thickBot="1" x14ac:dyDescent="0.2">
      <c r="B53" s="1253" t="s">
        <v>44</v>
      </c>
      <c r="C53" s="1254"/>
      <c r="D53" s="113"/>
      <c r="E53" s="1255" t="s">
        <v>45</v>
      </c>
      <c r="F53" s="1255"/>
      <c r="G53" s="1255"/>
      <c r="H53" s="1256"/>
      <c r="I53" s="114">
        <v>6408</v>
      </c>
      <c r="J53" s="115">
        <v>7426</v>
      </c>
      <c r="K53" s="115">
        <v>7880</v>
      </c>
      <c r="L53" s="115">
        <v>6989</v>
      </c>
      <c r="M53" s="116">
        <v>4233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jAHV+dy5n2gVSZwMPtBbWxlHGQ20g+gKY76G9E8+4FRiNrrlvOjOS/cnsNwqPikPsbkU9kQo6OsmbN1nHjs/g==" saltValue="y/XcrYUujJ1Shue8vUPV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23" zoomScale="85" zoomScaleNormal="85" zoomScaleSheetLayoutView="100" workbookViewId="0">
      <selection activeCell="C53" sqref="C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72" t="s">
        <v>48</v>
      </c>
      <c r="D55" s="1272"/>
      <c r="E55" s="1273"/>
      <c r="F55" s="128">
        <v>1587</v>
      </c>
      <c r="G55" s="128">
        <v>2055</v>
      </c>
      <c r="H55" s="129">
        <v>2227</v>
      </c>
    </row>
    <row r="56" spans="2:8" ht="52.5" customHeight="1" x14ac:dyDescent="0.15">
      <c r="B56" s="130"/>
      <c r="C56" s="1274" t="s">
        <v>49</v>
      </c>
      <c r="D56" s="1274"/>
      <c r="E56" s="1275"/>
      <c r="F56" s="131" t="s">
        <v>509</v>
      </c>
      <c r="G56" s="131" t="s">
        <v>509</v>
      </c>
      <c r="H56" s="132" t="s">
        <v>509</v>
      </c>
    </row>
    <row r="57" spans="2:8" ht="53.25" customHeight="1" x14ac:dyDescent="0.15">
      <c r="B57" s="130"/>
      <c r="C57" s="1276" t="s">
        <v>50</v>
      </c>
      <c r="D57" s="1276"/>
      <c r="E57" s="1277"/>
      <c r="F57" s="133">
        <v>658</v>
      </c>
      <c r="G57" s="133">
        <v>767</v>
      </c>
      <c r="H57" s="134">
        <v>910</v>
      </c>
    </row>
    <row r="58" spans="2:8" ht="45.75" customHeight="1" x14ac:dyDescent="0.15">
      <c r="B58" s="135"/>
      <c r="C58" s="1264" t="s">
        <v>578</v>
      </c>
      <c r="D58" s="1265"/>
      <c r="E58" s="1266"/>
      <c r="F58" s="136">
        <v>471</v>
      </c>
      <c r="G58" s="136">
        <v>516</v>
      </c>
      <c r="H58" s="137">
        <v>540</v>
      </c>
    </row>
    <row r="59" spans="2:8" ht="45.75" customHeight="1" x14ac:dyDescent="0.15">
      <c r="B59" s="135"/>
      <c r="C59" s="1264" t="s">
        <v>582</v>
      </c>
      <c r="D59" s="1265"/>
      <c r="E59" s="1266"/>
      <c r="F59" s="136" t="s">
        <v>583</v>
      </c>
      <c r="G59" s="136" t="s">
        <v>583</v>
      </c>
      <c r="H59" s="137">
        <v>150</v>
      </c>
    </row>
    <row r="60" spans="2:8" ht="45.75" customHeight="1" x14ac:dyDescent="0.15">
      <c r="B60" s="135"/>
      <c r="C60" s="1264" t="s">
        <v>581</v>
      </c>
      <c r="D60" s="1265"/>
      <c r="E60" s="1266"/>
      <c r="F60" s="136">
        <v>65</v>
      </c>
      <c r="G60" s="136">
        <v>153</v>
      </c>
      <c r="H60" s="137">
        <v>99</v>
      </c>
    </row>
    <row r="61" spans="2:8" ht="45.75" customHeight="1" x14ac:dyDescent="0.15">
      <c r="B61" s="135"/>
      <c r="C61" s="1264" t="s">
        <v>579</v>
      </c>
      <c r="D61" s="1265"/>
      <c r="E61" s="1266"/>
      <c r="F61" s="136">
        <v>56</v>
      </c>
      <c r="G61" s="136">
        <v>55</v>
      </c>
      <c r="H61" s="137">
        <v>66</v>
      </c>
    </row>
    <row r="62" spans="2:8" ht="45.75" customHeight="1" thickBot="1" x14ac:dyDescent="0.2">
      <c r="B62" s="138"/>
      <c r="C62" s="1267" t="s">
        <v>580</v>
      </c>
      <c r="D62" s="1268"/>
      <c r="E62" s="1269"/>
      <c r="F62" s="139">
        <v>50</v>
      </c>
      <c r="G62" s="139">
        <v>25</v>
      </c>
      <c r="H62" s="140">
        <v>25</v>
      </c>
    </row>
    <row r="63" spans="2:8" ht="52.5" customHeight="1" thickBot="1" x14ac:dyDescent="0.2">
      <c r="B63" s="141"/>
      <c r="C63" s="1270" t="s">
        <v>51</v>
      </c>
      <c r="D63" s="1270"/>
      <c r="E63" s="1271"/>
      <c r="F63" s="142">
        <v>2245</v>
      </c>
      <c r="G63" s="142">
        <v>2823</v>
      </c>
      <c r="H63" s="143">
        <v>3137</v>
      </c>
    </row>
    <row r="64" spans="2:8" ht="15" customHeight="1" x14ac:dyDescent="0.15"/>
  </sheetData>
  <sheetProtection algorithmName="SHA-512" hashValue="7/3qwPGWEyNQArndLKmhO5Qi+14naXARxQbsfSsvL+K1wrgL3NPvQxpRrrK1RG07TuKX8QVh4Zj/mtkDVnsl+w==" saltValue="tsqtZbaJYa5MbA/DKJ67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51151</v>
      </c>
      <c r="E3" s="162"/>
      <c r="F3" s="163">
        <v>57295</v>
      </c>
      <c r="G3" s="164"/>
      <c r="H3" s="165"/>
    </row>
    <row r="4" spans="1:8" x14ac:dyDescent="0.15">
      <c r="A4" s="166"/>
      <c r="B4" s="167"/>
      <c r="C4" s="168"/>
      <c r="D4" s="169">
        <v>25675</v>
      </c>
      <c r="E4" s="170"/>
      <c r="F4" s="171">
        <v>32771</v>
      </c>
      <c r="G4" s="172"/>
      <c r="H4" s="173"/>
    </row>
    <row r="5" spans="1:8" x14ac:dyDescent="0.15">
      <c r="A5" s="154" t="s">
        <v>542</v>
      </c>
      <c r="B5" s="159"/>
      <c r="C5" s="160"/>
      <c r="D5" s="161">
        <v>69768</v>
      </c>
      <c r="E5" s="162"/>
      <c r="F5" s="163">
        <v>54110</v>
      </c>
      <c r="G5" s="164"/>
      <c r="H5" s="165"/>
    </row>
    <row r="6" spans="1:8" x14ac:dyDescent="0.15">
      <c r="A6" s="166"/>
      <c r="B6" s="167"/>
      <c r="C6" s="168"/>
      <c r="D6" s="169">
        <v>29684</v>
      </c>
      <c r="E6" s="170"/>
      <c r="F6" s="171">
        <v>30620</v>
      </c>
      <c r="G6" s="172"/>
      <c r="H6" s="173"/>
    </row>
    <row r="7" spans="1:8" x14ac:dyDescent="0.15">
      <c r="A7" s="154" t="s">
        <v>543</v>
      </c>
      <c r="B7" s="159"/>
      <c r="C7" s="160"/>
      <c r="D7" s="161">
        <v>50413</v>
      </c>
      <c r="E7" s="162"/>
      <c r="F7" s="163">
        <v>54684</v>
      </c>
      <c r="G7" s="164"/>
      <c r="H7" s="165"/>
    </row>
    <row r="8" spans="1:8" x14ac:dyDescent="0.15">
      <c r="A8" s="166"/>
      <c r="B8" s="167"/>
      <c r="C8" s="168"/>
      <c r="D8" s="169">
        <v>15002</v>
      </c>
      <c r="E8" s="170"/>
      <c r="F8" s="171">
        <v>32829</v>
      </c>
      <c r="G8" s="172"/>
      <c r="H8" s="173"/>
    </row>
    <row r="9" spans="1:8" x14ac:dyDescent="0.15">
      <c r="A9" s="154" t="s">
        <v>544</v>
      </c>
      <c r="B9" s="159"/>
      <c r="C9" s="160"/>
      <c r="D9" s="161">
        <v>45141</v>
      </c>
      <c r="E9" s="162"/>
      <c r="F9" s="163">
        <v>62383</v>
      </c>
      <c r="G9" s="164"/>
      <c r="H9" s="165"/>
    </row>
    <row r="10" spans="1:8" x14ac:dyDescent="0.15">
      <c r="A10" s="166"/>
      <c r="B10" s="167"/>
      <c r="C10" s="168"/>
      <c r="D10" s="169">
        <v>11172</v>
      </c>
      <c r="E10" s="170"/>
      <c r="F10" s="171">
        <v>35325</v>
      </c>
      <c r="G10" s="172"/>
      <c r="H10" s="173"/>
    </row>
    <row r="11" spans="1:8" x14ac:dyDescent="0.15">
      <c r="A11" s="154" t="s">
        <v>545</v>
      </c>
      <c r="B11" s="159"/>
      <c r="C11" s="160"/>
      <c r="D11" s="161">
        <v>28497</v>
      </c>
      <c r="E11" s="162"/>
      <c r="F11" s="163">
        <v>63812</v>
      </c>
      <c r="G11" s="164"/>
      <c r="H11" s="165"/>
    </row>
    <row r="12" spans="1:8" x14ac:dyDescent="0.15">
      <c r="A12" s="166"/>
      <c r="B12" s="167"/>
      <c r="C12" s="174"/>
      <c r="D12" s="169">
        <v>10644</v>
      </c>
      <c r="E12" s="170"/>
      <c r="F12" s="171">
        <v>33848</v>
      </c>
      <c r="G12" s="172"/>
      <c r="H12" s="173"/>
    </row>
    <row r="13" spans="1:8" x14ac:dyDescent="0.15">
      <c r="A13" s="154"/>
      <c r="B13" s="159"/>
      <c r="C13" s="175"/>
      <c r="D13" s="176">
        <v>48994</v>
      </c>
      <c r="E13" s="177"/>
      <c r="F13" s="178">
        <v>58457</v>
      </c>
      <c r="G13" s="179"/>
      <c r="H13" s="165"/>
    </row>
    <row r="14" spans="1:8" x14ac:dyDescent="0.15">
      <c r="A14" s="166"/>
      <c r="B14" s="167"/>
      <c r="C14" s="168"/>
      <c r="D14" s="169">
        <v>18435</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2.75</v>
      </c>
      <c r="C19" s="180">
        <f>ROUND(VALUE(SUBSTITUTE(実質収支比率等に係る経年分析!G$48,"▲","-")),2)</f>
        <v>5.89</v>
      </c>
      <c r="D19" s="180">
        <f>ROUND(VALUE(SUBSTITUTE(実質収支比率等に係る経年分析!H$48,"▲","-")),2)</f>
        <v>5.1100000000000003</v>
      </c>
      <c r="E19" s="180">
        <f>ROUND(VALUE(SUBSTITUTE(実質収支比率等に係る経年分析!I$48,"▲","-")),2)</f>
        <v>5.24</v>
      </c>
      <c r="F19" s="180">
        <f>ROUND(VALUE(SUBSTITUTE(実質収支比率等に係る経年分析!J$48,"▲","-")),2)</f>
        <v>6.8</v>
      </c>
    </row>
    <row r="20" spans="1:11" x14ac:dyDescent="0.15">
      <c r="A20" s="180" t="s">
        <v>55</v>
      </c>
      <c r="B20" s="180">
        <f>ROUND(VALUE(SUBSTITUTE(実質収支比率等に係る経年分析!F$47,"▲","-")),2)</f>
        <v>9.2799999999999994</v>
      </c>
      <c r="C20" s="180">
        <f>ROUND(VALUE(SUBSTITUTE(実質収支比率等に係る経年分析!G$47,"▲","-")),2)</f>
        <v>9.39</v>
      </c>
      <c r="D20" s="180">
        <f>ROUND(VALUE(SUBSTITUTE(実質収支比率等に係る経年分析!H$47,"▲","-")),2)</f>
        <v>9.7799999999999994</v>
      </c>
      <c r="E20" s="180">
        <f>ROUND(VALUE(SUBSTITUTE(実質収支比率等に係る経年分析!I$47,"▲","-")),2)</f>
        <v>12.61</v>
      </c>
      <c r="F20" s="180">
        <f>ROUND(VALUE(SUBSTITUTE(実質収支比率等に係る経年分析!J$47,"▲","-")),2)</f>
        <v>13.4</v>
      </c>
    </row>
    <row r="21" spans="1:11" x14ac:dyDescent="0.15">
      <c r="A21" s="180" t="s">
        <v>56</v>
      </c>
      <c r="B21" s="180">
        <f>IF(ISNUMBER(VALUE(SUBSTITUTE(実質収支比率等に係る経年分析!F$49,"▲","-"))),ROUND(VALUE(SUBSTITUTE(実質収支比率等に係る経年分析!F$49,"▲","-")),2),NA())</f>
        <v>-2.2000000000000002</v>
      </c>
      <c r="C21" s="180">
        <f>IF(ISNUMBER(VALUE(SUBSTITUTE(実質収支比率等に係る経年分析!G$49,"▲","-"))),ROUND(VALUE(SUBSTITUTE(実質収支比率等に係る経年分析!G$49,"▲","-")),2),NA())</f>
        <v>3.37</v>
      </c>
      <c r="D21" s="180">
        <f>IF(ISNUMBER(VALUE(SUBSTITUTE(実質収支比率等に係る経年分析!H$49,"▲","-"))),ROUND(VALUE(SUBSTITUTE(実質収支比率等に係る経年分析!H$49,"▲","-")),2),NA())</f>
        <v>-0.19</v>
      </c>
      <c r="E21" s="180">
        <f>IF(ISNUMBER(VALUE(SUBSTITUTE(実質収支比率等に係る経年分析!I$49,"▲","-"))),ROUND(VALUE(SUBSTITUTE(実質収支比率等に係る経年分析!I$49,"▲","-")),2),NA())</f>
        <v>3.02</v>
      </c>
      <c r="F21" s="180">
        <f>IF(ISNUMBER(VALUE(SUBSTITUTE(実質収支比率等に係る経年分析!J$49,"▲","-"))),ROUND(VALUE(SUBSTITUTE(実質収支比率等に係る経年分析!J$49,"▲","-")),2),NA())</f>
        <v>2.69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深谷中央特定土地区画整理事業特別会計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0.14000000000000001</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0.57999999999999996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4.5999999999999996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2328</v>
      </c>
      <c r="E42" s="182"/>
      <c r="F42" s="182"/>
      <c r="G42" s="182">
        <f>'実質公債費比率（分子）の構造'!L$52</f>
        <v>2375</v>
      </c>
      <c r="H42" s="182"/>
      <c r="I42" s="182"/>
      <c r="J42" s="182">
        <f>'実質公債費比率（分子）の構造'!M$52</f>
        <v>2382</v>
      </c>
      <c r="K42" s="182"/>
      <c r="L42" s="182"/>
      <c r="M42" s="182">
        <f>'実質公債費比率（分子）の構造'!N$52</f>
        <v>2368</v>
      </c>
      <c r="N42" s="182"/>
      <c r="O42" s="182"/>
      <c r="P42" s="182">
        <f>'実質公債費比率（分子）の構造'!O$52</f>
        <v>2448</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299</v>
      </c>
      <c r="C44" s="182"/>
      <c r="D44" s="182"/>
      <c r="E44" s="182">
        <f>'実質公債費比率（分子）の構造'!L$50</f>
        <v>661</v>
      </c>
      <c r="F44" s="182"/>
      <c r="G44" s="182"/>
      <c r="H44" s="182">
        <f>'実質公債費比率（分子）の構造'!M$50</f>
        <v>159</v>
      </c>
      <c r="I44" s="182"/>
      <c r="J44" s="182"/>
      <c r="K44" s="182">
        <f>'実質公債費比率（分子）の構造'!N$50</f>
        <v>3</v>
      </c>
      <c r="L44" s="182"/>
      <c r="M44" s="182"/>
      <c r="N44" s="182">
        <f>'実質公債費比率（分子）の構造'!O$50</f>
        <v>333</v>
      </c>
      <c r="O44" s="182"/>
      <c r="P44" s="182"/>
    </row>
    <row r="45" spans="1:16" x14ac:dyDescent="0.15">
      <c r="A45" s="182" t="s">
        <v>66</v>
      </c>
      <c r="B45" s="182">
        <f>'実質公債費比率（分子）の構造'!K$49</f>
        <v>12</v>
      </c>
      <c r="C45" s="182"/>
      <c r="D45" s="182"/>
      <c r="E45" s="182">
        <f>'実質公債費比率（分子）の構造'!L$49</f>
        <v>0</v>
      </c>
      <c r="F45" s="182"/>
      <c r="G45" s="182"/>
      <c r="H45" s="182">
        <f>'実質公債費比率（分子）の構造'!M$49</f>
        <v>19</v>
      </c>
      <c r="I45" s="182"/>
      <c r="J45" s="182"/>
      <c r="K45" s="182">
        <f>'実質公債費比率（分子）の構造'!N$49</f>
        <v>45</v>
      </c>
      <c r="L45" s="182"/>
      <c r="M45" s="182"/>
      <c r="N45" s="182">
        <f>'実質公債費比率（分子）の構造'!O$49</f>
        <v>97</v>
      </c>
      <c r="O45" s="182"/>
      <c r="P45" s="182"/>
    </row>
    <row r="46" spans="1:16" x14ac:dyDescent="0.15">
      <c r="A46" s="182" t="s">
        <v>67</v>
      </c>
      <c r="B46" s="182">
        <f>'実質公債費比率（分子）の構造'!K$48</f>
        <v>1170</v>
      </c>
      <c r="C46" s="182"/>
      <c r="D46" s="182"/>
      <c r="E46" s="182">
        <f>'実質公債費比率（分子）の構造'!L$48</f>
        <v>1203</v>
      </c>
      <c r="F46" s="182"/>
      <c r="G46" s="182"/>
      <c r="H46" s="182">
        <f>'実質公債費比率（分子）の構造'!M$48</f>
        <v>1202</v>
      </c>
      <c r="I46" s="182"/>
      <c r="J46" s="182"/>
      <c r="K46" s="182">
        <f>'実質公債費比率（分子）の構造'!N$48</f>
        <v>1166</v>
      </c>
      <c r="L46" s="182"/>
      <c r="M46" s="182"/>
      <c r="N46" s="182">
        <f>'実質公債費比率（分子）の構造'!O$48</f>
        <v>681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1865</v>
      </c>
      <c r="C49" s="182"/>
      <c r="D49" s="182"/>
      <c r="E49" s="182">
        <f>'実質公債費比率（分子）の構造'!L$45</f>
        <v>1895</v>
      </c>
      <c r="F49" s="182"/>
      <c r="G49" s="182"/>
      <c r="H49" s="182">
        <f>'実質公債費比率（分子）の構造'!M$45</f>
        <v>1957</v>
      </c>
      <c r="I49" s="182"/>
      <c r="J49" s="182"/>
      <c r="K49" s="182">
        <f>'実質公債費比率（分子）の構造'!N$45</f>
        <v>2009</v>
      </c>
      <c r="L49" s="182"/>
      <c r="M49" s="182"/>
      <c r="N49" s="182">
        <f>'実質公債費比率（分子）の構造'!O$45</f>
        <v>2018</v>
      </c>
      <c r="O49" s="182"/>
      <c r="P49" s="182"/>
    </row>
    <row r="50" spans="1:16" x14ac:dyDescent="0.15">
      <c r="A50" s="182" t="s">
        <v>71</v>
      </c>
      <c r="B50" s="182" t="e">
        <f>NA()</f>
        <v>#N/A</v>
      </c>
      <c r="C50" s="182">
        <f>IF(ISNUMBER('実質公債費比率（分子）の構造'!K$53),'実質公債費比率（分子）の構造'!K$53,NA())</f>
        <v>1018</v>
      </c>
      <c r="D50" s="182" t="e">
        <f>NA()</f>
        <v>#N/A</v>
      </c>
      <c r="E50" s="182" t="e">
        <f>NA()</f>
        <v>#N/A</v>
      </c>
      <c r="F50" s="182">
        <f>IF(ISNUMBER('実質公債費比率（分子）の構造'!L$53),'実質公債費比率（分子）の構造'!L$53,NA())</f>
        <v>1384</v>
      </c>
      <c r="G50" s="182" t="e">
        <f>NA()</f>
        <v>#N/A</v>
      </c>
      <c r="H50" s="182" t="e">
        <f>NA()</f>
        <v>#N/A</v>
      </c>
      <c r="I50" s="182">
        <f>IF(ISNUMBER('実質公債費比率（分子）の構造'!M$53),'実質公債費比率（分子）の構造'!M$53,NA())</f>
        <v>955</v>
      </c>
      <c r="J50" s="182" t="e">
        <f>NA()</f>
        <v>#N/A</v>
      </c>
      <c r="K50" s="182" t="e">
        <f>NA()</f>
        <v>#N/A</v>
      </c>
      <c r="L50" s="182">
        <f>IF(ISNUMBER('実質公債費比率（分子）の構造'!N$53),'実質公債費比率（分子）の構造'!N$53,NA())</f>
        <v>855</v>
      </c>
      <c r="M50" s="182" t="e">
        <f>NA()</f>
        <v>#N/A</v>
      </c>
      <c r="N50" s="182" t="e">
        <f>NA()</f>
        <v>#N/A</v>
      </c>
      <c r="O50" s="182">
        <f>IF(ISNUMBER('実質公債費比率（分子）の構造'!O$53),'実質公債費比率（分子）の構造'!O$53,NA())</f>
        <v>681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21919</v>
      </c>
      <c r="E56" s="181"/>
      <c r="F56" s="181"/>
      <c r="G56" s="181">
        <f>'将来負担比率（分子）の構造'!J$52</f>
        <v>21944</v>
      </c>
      <c r="H56" s="181"/>
      <c r="I56" s="181"/>
      <c r="J56" s="181">
        <f>'将来負担比率（分子）の構造'!K$52</f>
        <v>21725</v>
      </c>
      <c r="K56" s="181"/>
      <c r="L56" s="181"/>
      <c r="M56" s="181">
        <f>'将来負担比率（分子）の構造'!L$52</f>
        <v>21217</v>
      </c>
      <c r="N56" s="181"/>
      <c r="O56" s="181"/>
      <c r="P56" s="181">
        <f>'将来負担比率（分子）の構造'!M$52</f>
        <v>20671</v>
      </c>
    </row>
    <row r="57" spans="1:16" x14ac:dyDescent="0.15">
      <c r="A57" s="181" t="s">
        <v>42</v>
      </c>
      <c r="B57" s="181"/>
      <c r="C57" s="181"/>
      <c r="D57" s="181">
        <f>'将来負担比率（分子）の構造'!I$51</f>
        <v>2690</v>
      </c>
      <c r="E57" s="181"/>
      <c r="F57" s="181"/>
      <c r="G57" s="181">
        <f>'将来負担比率（分子）の構造'!J$51</f>
        <v>2606</v>
      </c>
      <c r="H57" s="181"/>
      <c r="I57" s="181"/>
      <c r="J57" s="181">
        <f>'将来負担比率（分子）の構造'!K$51</f>
        <v>2423</v>
      </c>
      <c r="K57" s="181"/>
      <c r="L57" s="181"/>
      <c r="M57" s="181">
        <f>'将来負担比率（分子）の構造'!L$51</f>
        <v>2305</v>
      </c>
      <c r="N57" s="181"/>
      <c r="O57" s="181"/>
      <c r="P57" s="181">
        <f>'将来負担比率（分子）の構造'!M$51</f>
        <v>2443</v>
      </c>
    </row>
    <row r="58" spans="1:16" x14ac:dyDescent="0.15">
      <c r="A58" s="181" t="s">
        <v>41</v>
      </c>
      <c r="B58" s="181"/>
      <c r="C58" s="181"/>
      <c r="D58" s="181">
        <f>'将来負担比率（分子）の構造'!I$50</f>
        <v>2802</v>
      </c>
      <c r="E58" s="181"/>
      <c r="F58" s="181"/>
      <c r="G58" s="181">
        <f>'将来負担比率（分子）の構造'!J$50</f>
        <v>2551</v>
      </c>
      <c r="H58" s="181"/>
      <c r="I58" s="181"/>
      <c r="J58" s="181">
        <f>'将来負担比率（分子）の構造'!K$50</f>
        <v>2629</v>
      </c>
      <c r="K58" s="181"/>
      <c r="L58" s="181"/>
      <c r="M58" s="181">
        <f>'将来負担比率（分子）の構造'!L$50</f>
        <v>3280</v>
      </c>
      <c r="N58" s="181"/>
      <c r="O58" s="181"/>
      <c r="P58" s="181">
        <f>'将来負担比率（分子）の構造'!M$50</f>
        <v>3571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5395</v>
      </c>
      <c r="C62" s="181"/>
      <c r="D62" s="181"/>
      <c r="E62" s="181">
        <f>'将来負担比率（分子）の構造'!J$45</f>
        <v>5432</v>
      </c>
      <c r="F62" s="181"/>
      <c r="G62" s="181"/>
      <c r="H62" s="181">
        <f>'将来負担比率（分子）の構造'!K$45</f>
        <v>5148</v>
      </c>
      <c r="I62" s="181"/>
      <c r="J62" s="181"/>
      <c r="K62" s="181">
        <f>'将来負担比率（分子）の構造'!L$45</f>
        <v>5025</v>
      </c>
      <c r="L62" s="181"/>
      <c r="M62" s="181"/>
      <c r="N62" s="181">
        <f>'将来負担比率（分子）の構造'!M$45</f>
        <v>4949</v>
      </c>
      <c r="O62" s="181"/>
      <c r="P62" s="181"/>
    </row>
    <row r="63" spans="1:16" x14ac:dyDescent="0.15">
      <c r="A63" s="181" t="s">
        <v>34</v>
      </c>
      <c r="B63" s="181">
        <f>'将来負担比率（分子）の構造'!I$44</f>
        <v>765</v>
      </c>
      <c r="C63" s="181"/>
      <c r="D63" s="181"/>
      <c r="E63" s="181">
        <f>'将来負担比率（分子）の構造'!J$44</f>
        <v>1869</v>
      </c>
      <c r="F63" s="181"/>
      <c r="G63" s="181"/>
      <c r="H63" s="181">
        <f>'将来負担比率（分子）の構造'!K$44</f>
        <v>3479</v>
      </c>
      <c r="I63" s="181"/>
      <c r="J63" s="181"/>
      <c r="K63" s="181">
        <f>'将来負担比率（分子）の構造'!L$44</f>
        <v>3484</v>
      </c>
      <c r="L63" s="181"/>
      <c r="M63" s="181"/>
      <c r="N63" s="181">
        <f>'将来負担比率（分子）の構造'!M$44</f>
        <v>3460</v>
      </c>
      <c r="O63" s="181"/>
      <c r="P63" s="181"/>
    </row>
    <row r="64" spans="1:16" x14ac:dyDescent="0.15">
      <c r="A64" s="181" t="s">
        <v>33</v>
      </c>
      <c r="B64" s="181">
        <f>'将来負担比率（分子）の構造'!I$43</f>
        <v>10102</v>
      </c>
      <c r="C64" s="181"/>
      <c r="D64" s="181"/>
      <c r="E64" s="181">
        <f>'将来負担比率（分子）の構造'!J$43</f>
        <v>9523</v>
      </c>
      <c r="F64" s="181"/>
      <c r="G64" s="181"/>
      <c r="H64" s="181">
        <f>'将来負担比率（分子）の構造'!K$43</f>
        <v>8745</v>
      </c>
      <c r="I64" s="181"/>
      <c r="J64" s="181"/>
      <c r="K64" s="181">
        <f>'将来負担比率（分子）の構造'!L$43</f>
        <v>8062</v>
      </c>
      <c r="L64" s="181"/>
      <c r="M64" s="181"/>
      <c r="N64" s="181">
        <f>'将来負担比率（分子）の構造'!M$43</f>
        <v>6177</v>
      </c>
      <c r="O64" s="181"/>
      <c r="P64" s="181"/>
    </row>
    <row r="65" spans="1:16" x14ac:dyDescent="0.15">
      <c r="A65" s="181" t="s">
        <v>32</v>
      </c>
      <c r="B65" s="181">
        <f>'将来負担比率（分子）の構造'!I$42</f>
        <v>1248</v>
      </c>
      <c r="C65" s="181"/>
      <c r="D65" s="181"/>
      <c r="E65" s="181">
        <f>'将来負担比率（分子）の構造'!J$42</f>
        <v>1017</v>
      </c>
      <c r="F65" s="181"/>
      <c r="G65" s="181"/>
      <c r="H65" s="181">
        <f>'将来負担比率（分子）の構造'!K$42</f>
        <v>591</v>
      </c>
      <c r="I65" s="181"/>
      <c r="J65" s="181"/>
      <c r="K65" s="181">
        <f>'将来負担比率（分子）の構造'!L$42</f>
        <v>420</v>
      </c>
      <c r="L65" s="181"/>
      <c r="M65" s="181"/>
      <c r="N65" s="181">
        <f>'将来負担比率（分子）の構造'!M$42</f>
        <v>452</v>
      </c>
      <c r="O65" s="181"/>
      <c r="P65" s="181"/>
    </row>
    <row r="66" spans="1:16" x14ac:dyDescent="0.15">
      <c r="A66" s="181" t="s">
        <v>31</v>
      </c>
      <c r="B66" s="181">
        <f>'将来負担比率（分子）の構造'!I$41</f>
        <v>16310</v>
      </c>
      <c r="C66" s="181"/>
      <c r="D66" s="181"/>
      <c r="E66" s="181">
        <f>'将来負担比率（分子）の構造'!J$41</f>
        <v>16687</v>
      </c>
      <c r="F66" s="181"/>
      <c r="G66" s="181"/>
      <c r="H66" s="181">
        <f>'将来負担比率（分子）の構造'!K$41</f>
        <v>16694</v>
      </c>
      <c r="I66" s="181"/>
      <c r="J66" s="181"/>
      <c r="K66" s="181">
        <f>'将来負担比率（分子）の構造'!L$41</f>
        <v>16801</v>
      </c>
      <c r="L66" s="181"/>
      <c r="M66" s="181"/>
      <c r="N66" s="181">
        <f>'将来負担比率（分子）の構造'!M$41</f>
        <v>15881</v>
      </c>
      <c r="O66" s="181"/>
      <c r="P66" s="181"/>
    </row>
    <row r="67" spans="1:16" x14ac:dyDescent="0.15">
      <c r="A67" s="181" t="s">
        <v>75</v>
      </c>
      <c r="B67" s="181" t="e">
        <f>NA()</f>
        <v>#N/A</v>
      </c>
      <c r="C67" s="181">
        <f>IF(ISNUMBER('将来負担比率（分子）の構造'!I$53), IF('将来負担比率（分子）の構造'!I$53 &lt; 0, 0, '将来負担比率（分子）の構造'!I$53), NA())</f>
        <v>6408</v>
      </c>
      <c r="D67" s="181" t="e">
        <f>NA()</f>
        <v>#N/A</v>
      </c>
      <c r="E67" s="181" t="e">
        <f>NA()</f>
        <v>#N/A</v>
      </c>
      <c r="F67" s="181">
        <f>IF(ISNUMBER('将来負担比率（分子）の構造'!J$53), IF('将来負担比率（分子）の構造'!J$53 &lt; 0, 0, '将来負担比率（分子）の構造'!J$53), NA())</f>
        <v>7426</v>
      </c>
      <c r="G67" s="181" t="e">
        <f>NA()</f>
        <v>#N/A</v>
      </c>
      <c r="H67" s="181" t="e">
        <f>NA()</f>
        <v>#N/A</v>
      </c>
      <c r="I67" s="181">
        <f>IF(ISNUMBER('将来負担比率（分子）の構造'!K$53), IF('将来負担比率（分子）の構造'!K$53 &lt; 0, 0, '将来負担比率（分子）の構造'!K$53), NA())</f>
        <v>7880</v>
      </c>
      <c r="J67" s="181" t="e">
        <f>NA()</f>
        <v>#N/A</v>
      </c>
      <c r="K67" s="181" t="e">
        <f>NA()</f>
        <v>#N/A</v>
      </c>
      <c r="L67" s="181">
        <f>IF(ISNUMBER('将来負担比率（分子）の構造'!L$53), IF('将来負担比率（分子）の構造'!L$53 &lt; 0, 0, '将来負担比率（分子）の構造'!L$53), NA())</f>
        <v>6989</v>
      </c>
      <c r="M67" s="181" t="e">
        <f>NA()</f>
        <v>#N/A</v>
      </c>
      <c r="N67" s="181" t="e">
        <f>NA()</f>
        <v>#N/A</v>
      </c>
      <c r="O67" s="181">
        <f>IF(ISNUMBER('将来負担比率（分子）の構造'!M$53), IF('将来負担比率（分子）の構造'!M$53 &lt; 0, 0, '将来負担比率（分子）の構造'!M$53), NA())</f>
        <v>4233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1587</v>
      </c>
      <c r="C72" s="185">
        <f>基金残高に係る経年分析!G55</f>
        <v>2055</v>
      </c>
      <c r="D72" s="185">
        <f>基金残高に係る経年分析!H55</f>
        <v>2227</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658</v>
      </c>
      <c r="C74" s="185">
        <f>基金残高に係る経年分析!G57</f>
        <v>767</v>
      </c>
      <c r="D74" s="185">
        <f>基金残高に係る経年分析!H57</f>
        <v>910</v>
      </c>
    </row>
  </sheetData>
  <sheetProtection algorithmName="SHA-512" hashValue="lsGbC1P6OMkOk4su1H8gtfs3nW6LHyZw3tPC9MDIskL7oj7A2DDhbSyge4zjlnfz/yuezUGcpBP5z6RJNrNScg==" saltValue="z0rkKV4WqtO5MASQfaaB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AD30" sqref="AD30:AK30"/>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13014635</v>
      </c>
      <c r="S5" s="698"/>
      <c r="T5" s="698"/>
      <c r="U5" s="698"/>
      <c r="V5" s="698"/>
      <c r="W5" s="698"/>
      <c r="X5" s="698"/>
      <c r="Y5" s="741"/>
      <c r="Z5" s="759">
        <v>33.6</v>
      </c>
      <c r="AA5" s="759"/>
      <c r="AB5" s="759"/>
      <c r="AC5" s="759"/>
      <c r="AD5" s="760">
        <v>12244916</v>
      </c>
      <c r="AE5" s="760"/>
      <c r="AF5" s="760"/>
      <c r="AG5" s="760"/>
      <c r="AH5" s="760"/>
      <c r="AI5" s="760"/>
      <c r="AJ5" s="760"/>
      <c r="AK5" s="760"/>
      <c r="AL5" s="742">
        <v>72</v>
      </c>
      <c r="AM5" s="713"/>
      <c r="AN5" s="713"/>
      <c r="AO5" s="743"/>
      <c r="AP5" s="708" t="s">
        <v>224</v>
      </c>
      <c r="AQ5" s="709"/>
      <c r="AR5" s="709"/>
      <c r="AS5" s="709"/>
      <c r="AT5" s="709"/>
      <c r="AU5" s="709"/>
      <c r="AV5" s="709"/>
      <c r="AW5" s="709"/>
      <c r="AX5" s="709"/>
      <c r="AY5" s="709"/>
      <c r="AZ5" s="709"/>
      <c r="BA5" s="709"/>
      <c r="BB5" s="709"/>
      <c r="BC5" s="709"/>
      <c r="BD5" s="709"/>
      <c r="BE5" s="709"/>
      <c r="BF5" s="710"/>
      <c r="BG5" s="642">
        <v>12244916</v>
      </c>
      <c r="BH5" s="643"/>
      <c r="BI5" s="643"/>
      <c r="BJ5" s="643"/>
      <c r="BK5" s="643"/>
      <c r="BL5" s="643"/>
      <c r="BM5" s="643"/>
      <c r="BN5" s="644"/>
      <c r="BO5" s="675">
        <v>94.1</v>
      </c>
      <c r="BP5" s="675"/>
      <c r="BQ5" s="675"/>
      <c r="BR5" s="675"/>
      <c r="BS5" s="676">
        <v>55478</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174527</v>
      </c>
      <c r="S6" s="643"/>
      <c r="T6" s="643"/>
      <c r="U6" s="643"/>
      <c r="V6" s="643"/>
      <c r="W6" s="643"/>
      <c r="X6" s="643"/>
      <c r="Y6" s="644"/>
      <c r="Z6" s="675">
        <v>0.5</v>
      </c>
      <c r="AA6" s="675"/>
      <c r="AB6" s="675"/>
      <c r="AC6" s="675"/>
      <c r="AD6" s="676">
        <v>174527</v>
      </c>
      <c r="AE6" s="676"/>
      <c r="AF6" s="676"/>
      <c r="AG6" s="676"/>
      <c r="AH6" s="676"/>
      <c r="AI6" s="676"/>
      <c r="AJ6" s="676"/>
      <c r="AK6" s="676"/>
      <c r="AL6" s="645">
        <v>1</v>
      </c>
      <c r="AM6" s="646"/>
      <c r="AN6" s="646"/>
      <c r="AO6" s="677"/>
      <c r="AP6" s="639" t="s">
        <v>229</v>
      </c>
      <c r="AQ6" s="640"/>
      <c r="AR6" s="640"/>
      <c r="AS6" s="640"/>
      <c r="AT6" s="640"/>
      <c r="AU6" s="640"/>
      <c r="AV6" s="640"/>
      <c r="AW6" s="640"/>
      <c r="AX6" s="640"/>
      <c r="AY6" s="640"/>
      <c r="AZ6" s="640"/>
      <c r="BA6" s="640"/>
      <c r="BB6" s="640"/>
      <c r="BC6" s="640"/>
      <c r="BD6" s="640"/>
      <c r="BE6" s="640"/>
      <c r="BF6" s="641"/>
      <c r="BG6" s="642">
        <v>12244916</v>
      </c>
      <c r="BH6" s="643"/>
      <c r="BI6" s="643"/>
      <c r="BJ6" s="643"/>
      <c r="BK6" s="643"/>
      <c r="BL6" s="643"/>
      <c r="BM6" s="643"/>
      <c r="BN6" s="644"/>
      <c r="BO6" s="675">
        <v>94.1</v>
      </c>
      <c r="BP6" s="675"/>
      <c r="BQ6" s="675"/>
      <c r="BR6" s="675"/>
      <c r="BS6" s="676">
        <v>55478</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251440</v>
      </c>
      <c r="CS6" s="643"/>
      <c r="CT6" s="643"/>
      <c r="CU6" s="643"/>
      <c r="CV6" s="643"/>
      <c r="CW6" s="643"/>
      <c r="CX6" s="643"/>
      <c r="CY6" s="644"/>
      <c r="CZ6" s="742">
        <v>0.7</v>
      </c>
      <c r="DA6" s="713"/>
      <c r="DB6" s="713"/>
      <c r="DC6" s="745"/>
      <c r="DD6" s="648" t="s">
        <v>128</v>
      </c>
      <c r="DE6" s="643"/>
      <c r="DF6" s="643"/>
      <c r="DG6" s="643"/>
      <c r="DH6" s="643"/>
      <c r="DI6" s="643"/>
      <c r="DJ6" s="643"/>
      <c r="DK6" s="643"/>
      <c r="DL6" s="643"/>
      <c r="DM6" s="643"/>
      <c r="DN6" s="643"/>
      <c r="DO6" s="643"/>
      <c r="DP6" s="644"/>
      <c r="DQ6" s="648">
        <v>251440</v>
      </c>
      <c r="DR6" s="643"/>
      <c r="DS6" s="643"/>
      <c r="DT6" s="643"/>
      <c r="DU6" s="643"/>
      <c r="DV6" s="643"/>
      <c r="DW6" s="643"/>
      <c r="DX6" s="643"/>
      <c r="DY6" s="643"/>
      <c r="DZ6" s="643"/>
      <c r="EA6" s="643"/>
      <c r="EB6" s="643"/>
      <c r="EC6" s="689"/>
    </row>
    <row r="7" spans="2:143" ht="11.25" customHeight="1" x14ac:dyDescent="0.15">
      <c r="B7" s="639" t="s">
        <v>231</v>
      </c>
      <c r="C7" s="640"/>
      <c r="D7" s="640"/>
      <c r="E7" s="640"/>
      <c r="F7" s="640"/>
      <c r="G7" s="640"/>
      <c r="H7" s="640"/>
      <c r="I7" s="640"/>
      <c r="J7" s="640"/>
      <c r="K7" s="640"/>
      <c r="L7" s="640"/>
      <c r="M7" s="640"/>
      <c r="N7" s="640"/>
      <c r="O7" s="640"/>
      <c r="P7" s="640"/>
      <c r="Q7" s="641"/>
      <c r="R7" s="642">
        <v>6866</v>
      </c>
      <c r="S7" s="643"/>
      <c r="T7" s="643"/>
      <c r="U7" s="643"/>
      <c r="V7" s="643"/>
      <c r="W7" s="643"/>
      <c r="X7" s="643"/>
      <c r="Y7" s="644"/>
      <c r="Z7" s="675">
        <v>0</v>
      </c>
      <c r="AA7" s="675"/>
      <c r="AB7" s="675"/>
      <c r="AC7" s="675"/>
      <c r="AD7" s="676">
        <v>6866</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5505225</v>
      </c>
      <c r="BH7" s="643"/>
      <c r="BI7" s="643"/>
      <c r="BJ7" s="643"/>
      <c r="BK7" s="643"/>
      <c r="BL7" s="643"/>
      <c r="BM7" s="643"/>
      <c r="BN7" s="644"/>
      <c r="BO7" s="675">
        <v>42.3</v>
      </c>
      <c r="BP7" s="675"/>
      <c r="BQ7" s="675"/>
      <c r="BR7" s="675"/>
      <c r="BS7" s="676">
        <v>55478</v>
      </c>
      <c r="BT7" s="676"/>
      <c r="BU7" s="676"/>
      <c r="BV7" s="676"/>
      <c r="BW7" s="676"/>
      <c r="BX7" s="676"/>
      <c r="BY7" s="676"/>
      <c r="BZ7" s="676"/>
      <c r="CA7" s="676"/>
      <c r="CB7" s="739"/>
      <c r="CD7" s="681" t="s">
        <v>233</v>
      </c>
      <c r="CE7" s="682"/>
      <c r="CF7" s="682"/>
      <c r="CG7" s="682"/>
      <c r="CH7" s="682"/>
      <c r="CI7" s="682"/>
      <c r="CJ7" s="682"/>
      <c r="CK7" s="682"/>
      <c r="CL7" s="682"/>
      <c r="CM7" s="682"/>
      <c r="CN7" s="682"/>
      <c r="CO7" s="682"/>
      <c r="CP7" s="682"/>
      <c r="CQ7" s="683"/>
      <c r="CR7" s="642">
        <v>12248064</v>
      </c>
      <c r="CS7" s="643"/>
      <c r="CT7" s="643"/>
      <c r="CU7" s="643"/>
      <c r="CV7" s="643"/>
      <c r="CW7" s="643"/>
      <c r="CX7" s="643"/>
      <c r="CY7" s="644"/>
      <c r="CZ7" s="675">
        <v>33.1</v>
      </c>
      <c r="DA7" s="675"/>
      <c r="DB7" s="675"/>
      <c r="DC7" s="675"/>
      <c r="DD7" s="648">
        <v>194187</v>
      </c>
      <c r="DE7" s="643"/>
      <c r="DF7" s="643"/>
      <c r="DG7" s="643"/>
      <c r="DH7" s="643"/>
      <c r="DI7" s="643"/>
      <c r="DJ7" s="643"/>
      <c r="DK7" s="643"/>
      <c r="DL7" s="643"/>
      <c r="DM7" s="643"/>
      <c r="DN7" s="643"/>
      <c r="DO7" s="643"/>
      <c r="DP7" s="644"/>
      <c r="DQ7" s="648">
        <v>3235684</v>
      </c>
      <c r="DR7" s="643"/>
      <c r="DS7" s="643"/>
      <c r="DT7" s="643"/>
      <c r="DU7" s="643"/>
      <c r="DV7" s="643"/>
      <c r="DW7" s="643"/>
      <c r="DX7" s="643"/>
      <c r="DY7" s="643"/>
      <c r="DZ7" s="643"/>
      <c r="EA7" s="643"/>
      <c r="EB7" s="643"/>
      <c r="EC7" s="689"/>
    </row>
    <row r="8" spans="2:143" ht="11.25" customHeight="1" x14ac:dyDescent="0.15">
      <c r="B8" s="639" t="s">
        <v>234</v>
      </c>
      <c r="C8" s="640"/>
      <c r="D8" s="640"/>
      <c r="E8" s="640"/>
      <c r="F8" s="640"/>
      <c r="G8" s="640"/>
      <c r="H8" s="640"/>
      <c r="I8" s="640"/>
      <c r="J8" s="640"/>
      <c r="K8" s="640"/>
      <c r="L8" s="640"/>
      <c r="M8" s="640"/>
      <c r="N8" s="640"/>
      <c r="O8" s="640"/>
      <c r="P8" s="640"/>
      <c r="Q8" s="641"/>
      <c r="R8" s="642">
        <v>58025</v>
      </c>
      <c r="S8" s="643"/>
      <c r="T8" s="643"/>
      <c r="U8" s="643"/>
      <c r="V8" s="643"/>
      <c r="W8" s="643"/>
      <c r="X8" s="643"/>
      <c r="Y8" s="644"/>
      <c r="Z8" s="675">
        <v>0.1</v>
      </c>
      <c r="AA8" s="675"/>
      <c r="AB8" s="675"/>
      <c r="AC8" s="675"/>
      <c r="AD8" s="676">
        <v>58025</v>
      </c>
      <c r="AE8" s="676"/>
      <c r="AF8" s="676"/>
      <c r="AG8" s="676"/>
      <c r="AH8" s="676"/>
      <c r="AI8" s="676"/>
      <c r="AJ8" s="676"/>
      <c r="AK8" s="676"/>
      <c r="AL8" s="645">
        <v>0.3</v>
      </c>
      <c r="AM8" s="646"/>
      <c r="AN8" s="646"/>
      <c r="AO8" s="677"/>
      <c r="AP8" s="639" t="s">
        <v>235</v>
      </c>
      <c r="AQ8" s="640"/>
      <c r="AR8" s="640"/>
      <c r="AS8" s="640"/>
      <c r="AT8" s="640"/>
      <c r="AU8" s="640"/>
      <c r="AV8" s="640"/>
      <c r="AW8" s="640"/>
      <c r="AX8" s="640"/>
      <c r="AY8" s="640"/>
      <c r="AZ8" s="640"/>
      <c r="BA8" s="640"/>
      <c r="BB8" s="640"/>
      <c r="BC8" s="640"/>
      <c r="BD8" s="640"/>
      <c r="BE8" s="640"/>
      <c r="BF8" s="641"/>
      <c r="BG8" s="642">
        <v>150303</v>
      </c>
      <c r="BH8" s="643"/>
      <c r="BI8" s="643"/>
      <c r="BJ8" s="643"/>
      <c r="BK8" s="643"/>
      <c r="BL8" s="643"/>
      <c r="BM8" s="643"/>
      <c r="BN8" s="644"/>
      <c r="BO8" s="675">
        <v>1.2</v>
      </c>
      <c r="BP8" s="675"/>
      <c r="BQ8" s="675"/>
      <c r="BR8" s="675"/>
      <c r="BS8" s="648" t="s">
        <v>236</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11748340</v>
      </c>
      <c r="CS8" s="643"/>
      <c r="CT8" s="643"/>
      <c r="CU8" s="643"/>
      <c r="CV8" s="643"/>
      <c r="CW8" s="643"/>
      <c r="CX8" s="643"/>
      <c r="CY8" s="644"/>
      <c r="CZ8" s="675">
        <v>31.7</v>
      </c>
      <c r="DA8" s="675"/>
      <c r="DB8" s="675"/>
      <c r="DC8" s="675"/>
      <c r="DD8" s="648">
        <v>79658</v>
      </c>
      <c r="DE8" s="643"/>
      <c r="DF8" s="643"/>
      <c r="DG8" s="643"/>
      <c r="DH8" s="643"/>
      <c r="DI8" s="643"/>
      <c r="DJ8" s="643"/>
      <c r="DK8" s="643"/>
      <c r="DL8" s="643"/>
      <c r="DM8" s="643"/>
      <c r="DN8" s="643"/>
      <c r="DO8" s="643"/>
      <c r="DP8" s="644"/>
      <c r="DQ8" s="648">
        <v>5386798</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68643</v>
      </c>
      <c r="S9" s="643"/>
      <c r="T9" s="643"/>
      <c r="U9" s="643"/>
      <c r="V9" s="643"/>
      <c r="W9" s="643"/>
      <c r="X9" s="643"/>
      <c r="Y9" s="644"/>
      <c r="Z9" s="675">
        <v>0.2</v>
      </c>
      <c r="AA9" s="675"/>
      <c r="AB9" s="675"/>
      <c r="AC9" s="675"/>
      <c r="AD9" s="676">
        <v>68643</v>
      </c>
      <c r="AE9" s="676"/>
      <c r="AF9" s="676"/>
      <c r="AG9" s="676"/>
      <c r="AH9" s="676"/>
      <c r="AI9" s="676"/>
      <c r="AJ9" s="676"/>
      <c r="AK9" s="676"/>
      <c r="AL9" s="645">
        <v>0.4</v>
      </c>
      <c r="AM9" s="646"/>
      <c r="AN9" s="646"/>
      <c r="AO9" s="677"/>
      <c r="AP9" s="639" t="s">
        <v>239</v>
      </c>
      <c r="AQ9" s="640"/>
      <c r="AR9" s="640"/>
      <c r="AS9" s="640"/>
      <c r="AT9" s="640"/>
      <c r="AU9" s="640"/>
      <c r="AV9" s="640"/>
      <c r="AW9" s="640"/>
      <c r="AX9" s="640"/>
      <c r="AY9" s="640"/>
      <c r="AZ9" s="640"/>
      <c r="BA9" s="640"/>
      <c r="BB9" s="640"/>
      <c r="BC9" s="640"/>
      <c r="BD9" s="640"/>
      <c r="BE9" s="640"/>
      <c r="BF9" s="641"/>
      <c r="BG9" s="642">
        <v>4653481</v>
      </c>
      <c r="BH9" s="643"/>
      <c r="BI9" s="643"/>
      <c r="BJ9" s="643"/>
      <c r="BK9" s="643"/>
      <c r="BL9" s="643"/>
      <c r="BM9" s="643"/>
      <c r="BN9" s="644"/>
      <c r="BO9" s="675">
        <v>35.799999999999997</v>
      </c>
      <c r="BP9" s="675"/>
      <c r="BQ9" s="675"/>
      <c r="BR9" s="675"/>
      <c r="BS9" s="648" t="s">
        <v>128</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1986998</v>
      </c>
      <c r="CS9" s="643"/>
      <c r="CT9" s="643"/>
      <c r="CU9" s="643"/>
      <c r="CV9" s="643"/>
      <c r="CW9" s="643"/>
      <c r="CX9" s="643"/>
      <c r="CY9" s="644"/>
      <c r="CZ9" s="675">
        <v>5.4</v>
      </c>
      <c r="DA9" s="675"/>
      <c r="DB9" s="675"/>
      <c r="DC9" s="675"/>
      <c r="DD9" s="648">
        <v>18536</v>
      </c>
      <c r="DE9" s="643"/>
      <c r="DF9" s="643"/>
      <c r="DG9" s="643"/>
      <c r="DH9" s="643"/>
      <c r="DI9" s="643"/>
      <c r="DJ9" s="643"/>
      <c r="DK9" s="643"/>
      <c r="DL9" s="643"/>
      <c r="DM9" s="643"/>
      <c r="DN9" s="643"/>
      <c r="DO9" s="643"/>
      <c r="DP9" s="644"/>
      <c r="DQ9" s="648">
        <v>1856312</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236</v>
      </c>
      <c r="AA10" s="675"/>
      <c r="AB10" s="675"/>
      <c r="AC10" s="675"/>
      <c r="AD10" s="676" t="s">
        <v>177</v>
      </c>
      <c r="AE10" s="676"/>
      <c r="AF10" s="676"/>
      <c r="AG10" s="676"/>
      <c r="AH10" s="676"/>
      <c r="AI10" s="676"/>
      <c r="AJ10" s="676"/>
      <c r="AK10" s="676"/>
      <c r="AL10" s="645" t="s">
        <v>128</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241666</v>
      </c>
      <c r="BH10" s="643"/>
      <c r="BI10" s="643"/>
      <c r="BJ10" s="643"/>
      <c r="BK10" s="643"/>
      <c r="BL10" s="643"/>
      <c r="BM10" s="643"/>
      <c r="BN10" s="644"/>
      <c r="BO10" s="675">
        <v>1.9</v>
      </c>
      <c r="BP10" s="675"/>
      <c r="BQ10" s="675"/>
      <c r="BR10" s="675"/>
      <c r="BS10" s="648" t="s">
        <v>236</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41271</v>
      </c>
      <c r="CS10" s="643"/>
      <c r="CT10" s="643"/>
      <c r="CU10" s="643"/>
      <c r="CV10" s="643"/>
      <c r="CW10" s="643"/>
      <c r="CX10" s="643"/>
      <c r="CY10" s="644"/>
      <c r="CZ10" s="675">
        <v>0.1</v>
      </c>
      <c r="DA10" s="675"/>
      <c r="DB10" s="675"/>
      <c r="DC10" s="675"/>
      <c r="DD10" s="648" t="s">
        <v>236</v>
      </c>
      <c r="DE10" s="643"/>
      <c r="DF10" s="643"/>
      <c r="DG10" s="643"/>
      <c r="DH10" s="643"/>
      <c r="DI10" s="643"/>
      <c r="DJ10" s="643"/>
      <c r="DK10" s="643"/>
      <c r="DL10" s="643"/>
      <c r="DM10" s="643"/>
      <c r="DN10" s="643"/>
      <c r="DO10" s="643"/>
      <c r="DP10" s="644"/>
      <c r="DQ10" s="648">
        <v>9330</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1778221</v>
      </c>
      <c r="S11" s="643"/>
      <c r="T11" s="643"/>
      <c r="U11" s="643"/>
      <c r="V11" s="643"/>
      <c r="W11" s="643"/>
      <c r="X11" s="643"/>
      <c r="Y11" s="644"/>
      <c r="Z11" s="645">
        <v>4.5999999999999996</v>
      </c>
      <c r="AA11" s="646"/>
      <c r="AB11" s="646"/>
      <c r="AC11" s="647"/>
      <c r="AD11" s="648">
        <v>1778221</v>
      </c>
      <c r="AE11" s="643"/>
      <c r="AF11" s="643"/>
      <c r="AG11" s="643"/>
      <c r="AH11" s="643"/>
      <c r="AI11" s="643"/>
      <c r="AJ11" s="643"/>
      <c r="AK11" s="644"/>
      <c r="AL11" s="645">
        <v>10.5</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459775</v>
      </c>
      <c r="BH11" s="643"/>
      <c r="BI11" s="643"/>
      <c r="BJ11" s="643"/>
      <c r="BK11" s="643"/>
      <c r="BL11" s="643"/>
      <c r="BM11" s="643"/>
      <c r="BN11" s="644"/>
      <c r="BO11" s="675">
        <v>3.5</v>
      </c>
      <c r="BP11" s="675"/>
      <c r="BQ11" s="675"/>
      <c r="BR11" s="675"/>
      <c r="BS11" s="648">
        <v>55478</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366114</v>
      </c>
      <c r="CS11" s="643"/>
      <c r="CT11" s="643"/>
      <c r="CU11" s="643"/>
      <c r="CV11" s="643"/>
      <c r="CW11" s="643"/>
      <c r="CX11" s="643"/>
      <c r="CY11" s="644"/>
      <c r="CZ11" s="675">
        <v>1</v>
      </c>
      <c r="DA11" s="675"/>
      <c r="DB11" s="675"/>
      <c r="DC11" s="675"/>
      <c r="DD11" s="648">
        <v>162814</v>
      </c>
      <c r="DE11" s="643"/>
      <c r="DF11" s="643"/>
      <c r="DG11" s="643"/>
      <c r="DH11" s="643"/>
      <c r="DI11" s="643"/>
      <c r="DJ11" s="643"/>
      <c r="DK11" s="643"/>
      <c r="DL11" s="643"/>
      <c r="DM11" s="643"/>
      <c r="DN11" s="643"/>
      <c r="DO11" s="643"/>
      <c r="DP11" s="644"/>
      <c r="DQ11" s="648">
        <v>123190</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v>11919</v>
      </c>
      <c r="S12" s="643"/>
      <c r="T12" s="643"/>
      <c r="U12" s="643"/>
      <c r="V12" s="643"/>
      <c r="W12" s="643"/>
      <c r="X12" s="643"/>
      <c r="Y12" s="644"/>
      <c r="Z12" s="675">
        <v>0</v>
      </c>
      <c r="AA12" s="675"/>
      <c r="AB12" s="675"/>
      <c r="AC12" s="675"/>
      <c r="AD12" s="676">
        <v>11919</v>
      </c>
      <c r="AE12" s="676"/>
      <c r="AF12" s="676"/>
      <c r="AG12" s="676"/>
      <c r="AH12" s="676"/>
      <c r="AI12" s="676"/>
      <c r="AJ12" s="676"/>
      <c r="AK12" s="676"/>
      <c r="AL12" s="645">
        <v>0.1</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5992279</v>
      </c>
      <c r="BH12" s="643"/>
      <c r="BI12" s="643"/>
      <c r="BJ12" s="643"/>
      <c r="BK12" s="643"/>
      <c r="BL12" s="643"/>
      <c r="BM12" s="643"/>
      <c r="BN12" s="644"/>
      <c r="BO12" s="675">
        <v>46</v>
      </c>
      <c r="BP12" s="675"/>
      <c r="BQ12" s="675"/>
      <c r="BR12" s="675"/>
      <c r="BS12" s="648" t="s">
        <v>128</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506329</v>
      </c>
      <c r="CS12" s="643"/>
      <c r="CT12" s="643"/>
      <c r="CU12" s="643"/>
      <c r="CV12" s="643"/>
      <c r="CW12" s="643"/>
      <c r="CX12" s="643"/>
      <c r="CY12" s="644"/>
      <c r="CZ12" s="675">
        <v>1.4</v>
      </c>
      <c r="DA12" s="675"/>
      <c r="DB12" s="675"/>
      <c r="DC12" s="675"/>
      <c r="DD12" s="648" t="s">
        <v>236</v>
      </c>
      <c r="DE12" s="643"/>
      <c r="DF12" s="643"/>
      <c r="DG12" s="643"/>
      <c r="DH12" s="643"/>
      <c r="DI12" s="643"/>
      <c r="DJ12" s="643"/>
      <c r="DK12" s="643"/>
      <c r="DL12" s="643"/>
      <c r="DM12" s="643"/>
      <c r="DN12" s="643"/>
      <c r="DO12" s="643"/>
      <c r="DP12" s="644"/>
      <c r="DQ12" s="648">
        <v>505258</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236</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128</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5951723</v>
      </c>
      <c r="BH13" s="643"/>
      <c r="BI13" s="643"/>
      <c r="BJ13" s="643"/>
      <c r="BK13" s="643"/>
      <c r="BL13" s="643"/>
      <c r="BM13" s="643"/>
      <c r="BN13" s="644"/>
      <c r="BO13" s="675">
        <v>45.7</v>
      </c>
      <c r="BP13" s="675"/>
      <c r="BQ13" s="675"/>
      <c r="BR13" s="675"/>
      <c r="BS13" s="648" t="s">
        <v>128</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3257692</v>
      </c>
      <c r="CS13" s="643"/>
      <c r="CT13" s="643"/>
      <c r="CU13" s="643"/>
      <c r="CV13" s="643"/>
      <c r="CW13" s="643"/>
      <c r="CX13" s="643"/>
      <c r="CY13" s="644"/>
      <c r="CZ13" s="675">
        <v>8.8000000000000007</v>
      </c>
      <c r="DA13" s="675"/>
      <c r="DB13" s="675"/>
      <c r="DC13" s="675"/>
      <c r="DD13" s="648">
        <v>1210809</v>
      </c>
      <c r="DE13" s="643"/>
      <c r="DF13" s="643"/>
      <c r="DG13" s="643"/>
      <c r="DH13" s="643"/>
      <c r="DI13" s="643"/>
      <c r="DJ13" s="643"/>
      <c r="DK13" s="643"/>
      <c r="DL13" s="643"/>
      <c r="DM13" s="643"/>
      <c r="DN13" s="643"/>
      <c r="DO13" s="643"/>
      <c r="DP13" s="644"/>
      <c r="DQ13" s="648">
        <v>2369727</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v>49</v>
      </c>
      <c r="S14" s="643"/>
      <c r="T14" s="643"/>
      <c r="U14" s="643"/>
      <c r="V14" s="643"/>
      <c r="W14" s="643"/>
      <c r="X14" s="643"/>
      <c r="Y14" s="644"/>
      <c r="Z14" s="675">
        <v>0</v>
      </c>
      <c r="AA14" s="675"/>
      <c r="AB14" s="675"/>
      <c r="AC14" s="675"/>
      <c r="AD14" s="676">
        <v>49</v>
      </c>
      <c r="AE14" s="676"/>
      <c r="AF14" s="676"/>
      <c r="AG14" s="676"/>
      <c r="AH14" s="676"/>
      <c r="AI14" s="676"/>
      <c r="AJ14" s="676"/>
      <c r="AK14" s="676"/>
      <c r="AL14" s="645">
        <v>0</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169292</v>
      </c>
      <c r="BH14" s="643"/>
      <c r="BI14" s="643"/>
      <c r="BJ14" s="643"/>
      <c r="BK14" s="643"/>
      <c r="BL14" s="643"/>
      <c r="BM14" s="643"/>
      <c r="BN14" s="644"/>
      <c r="BO14" s="675">
        <v>1.3</v>
      </c>
      <c r="BP14" s="675"/>
      <c r="BQ14" s="675"/>
      <c r="BR14" s="675"/>
      <c r="BS14" s="648" t="s">
        <v>128</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1590171</v>
      </c>
      <c r="CS14" s="643"/>
      <c r="CT14" s="643"/>
      <c r="CU14" s="643"/>
      <c r="CV14" s="643"/>
      <c r="CW14" s="643"/>
      <c r="CX14" s="643"/>
      <c r="CY14" s="644"/>
      <c r="CZ14" s="675">
        <v>4.3</v>
      </c>
      <c r="DA14" s="675"/>
      <c r="DB14" s="675"/>
      <c r="DC14" s="675"/>
      <c r="DD14" s="648">
        <v>298179</v>
      </c>
      <c r="DE14" s="643"/>
      <c r="DF14" s="643"/>
      <c r="DG14" s="643"/>
      <c r="DH14" s="643"/>
      <c r="DI14" s="643"/>
      <c r="DJ14" s="643"/>
      <c r="DK14" s="643"/>
      <c r="DL14" s="643"/>
      <c r="DM14" s="643"/>
      <c r="DN14" s="643"/>
      <c r="DO14" s="643"/>
      <c r="DP14" s="644"/>
      <c r="DQ14" s="648">
        <v>1318853</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128</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578120</v>
      </c>
      <c r="BH15" s="643"/>
      <c r="BI15" s="643"/>
      <c r="BJ15" s="643"/>
      <c r="BK15" s="643"/>
      <c r="BL15" s="643"/>
      <c r="BM15" s="643"/>
      <c r="BN15" s="644"/>
      <c r="BO15" s="675">
        <v>4.4000000000000004</v>
      </c>
      <c r="BP15" s="675"/>
      <c r="BQ15" s="675"/>
      <c r="BR15" s="675"/>
      <c r="BS15" s="648" t="s">
        <v>236</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3041924</v>
      </c>
      <c r="CS15" s="643"/>
      <c r="CT15" s="643"/>
      <c r="CU15" s="643"/>
      <c r="CV15" s="643"/>
      <c r="CW15" s="643"/>
      <c r="CX15" s="643"/>
      <c r="CY15" s="644"/>
      <c r="CZ15" s="675">
        <v>8.1999999999999993</v>
      </c>
      <c r="DA15" s="675"/>
      <c r="DB15" s="675"/>
      <c r="DC15" s="675"/>
      <c r="DD15" s="648">
        <v>454827</v>
      </c>
      <c r="DE15" s="643"/>
      <c r="DF15" s="643"/>
      <c r="DG15" s="643"/>
      <c r="DH15" s="643"/>
      <c r="DI15" s="643"/>
      <c r="DJ15" s="643"/>
      <c r="DK15" s="643"/>
      <c r="DL15" s="643"/>
      <c r="DM15" s="643"/>
      <c r="DN15" s="643"/>
      <c r="DO15" s="643"/>
      <c r="DP15" s="644"/>
      <c r="DQ15" s="648">
        <v>2150011</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30782</v>
      </c>
      <c r="S16" s="643"/>
      <c r="T16" s="643"/>
      <c r="U16" s="643"/>
      <c r="V16" s="643"/>
      <c r="W16" s="643"/>
      <c r="X16" s="643"/>
      <c r="Y16" s="644"/>
      <c r="Z16" s="675">
        <v>0.1</v>
      </c>
      <c r="AA16" s="675"/>
      <c r="AB16" s="675"/>
      <c r="AC16" s="675"/>
      <c r="AD16" s="676">
        <v>30782</v>
      </c>
      <c r="AE16" s="676"/>
      <c r="AF16" s="676"/>
      <c r="AG16" s="676"/>
      <c r="AH16" s="676"/>
      <c r="AI16" s="676"/>
      <c r="AJ16" s="676"/>
      <c r="AK16" s="676"/>
      <c r="AL16" s="645">
        <v>0.2</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236</v>
      </c>
      <c r="BP16" s="675"/>
      <c r="BQ16" s="675"/>
      <c r="BR16" s="675"/>
      <c r="BS16" s="648" t="s">
        <v>128</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t="s">
        <v>236</v>
      </c>
      <c r="CS16" s="643"/>
      <c r="CT16" s="643"/>
      <c r="CU16" s="643"/>
      <c r="CV16" s="643"/>
      <c r="CW16" s="643"/>
      <c r="CX16" s="643"/>
      <c r="CY16" s="644"/>
      <c r="CZ16" s="675" t="s">
        <v>236</v>
      </c>
      <c r="DA16" s="675"/>
      <c r="DB16" s="675"/>
      <c r="DC16" s="675"/>
      <c r="DD16" s="648" t="s">
        <v>177</v>
      </c>
      <c r="DE16" s="643"/>
      <c r="DF16" s="643"/>
      <c r="DG16" s="643"/>
      <c r="DH16" s="643"/>
      <c r="DI16" s="643"/>
      <c r="DJ16" s="643"/>
      <c r="DK16" s="643"/>
      <c r="DL16" s="643"/>
      <c r="DM16" s="643"/>
      <c r="DN16" s="643"/>
      <c r="DO16" s="643"/>
      <c r="DP16" s="644"/>
      <c r="DQ16" s="648" t="s">
        <v>236</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86066</v>
      </c>
      <c r="S17" s="643"/>
      <c r="T17" s="643"/>
      <c r="U17" s="643"/>
      <c r="V17" s="643"/>
      <c r="W17" s="643"/>
      <c r="X17" s="643"/>
      <c r="Y17" s="644"/>
      <c r="Z17" s="675">
        <v>0.2</v>
      </c>
      <c r="AA17" s="675"/>
      <c r="AB17" s="675"/>
      <c r="AC17" s="675"/>
      <c r="AD17" s="676">
        <v>86066</v>
      </c>
      <c r="AE17" s="676"/>
      <c r="AF17" s="676"/>
      <c r="AG17" s="676"/>
      <c r="AH17" s="676"/>
      <c r="AI17" s="676"/>
      <c r="AJ17" s="676"/>
      <c r="AK17" s="676"/>
      <c r="AL17" s="645">
        <v>0.5</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177</v>
      </c>
      <c r="BH17" s="643"/>
      <c r="BI17" s="643"/>
      <c r="BJ17" s="643"/>
      <c r="BK17" s="643"/>
      <c r="BL17" s="643"/>
      <c r="BM17" s="643"/>
      <c r="BN17" s="644"/>
      <c r="BO17" s="675" t="s">
        <v>128</v>
      </c>
      <c r="BP17" s="675"/>
      <c r="BQ17" s="675"/>
      <c r="BR17" s="675"/>
      <c r="BS17" s="648" t="s">
        <v>236</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2012529</v>
      </c>
      <c r="CS17" s="643"/>
      <c r="CT17" s="643"/>
      <c r="CU17" s="643"/>
      <c r="CV17" s="643"/>
      <c r="CW17" s="643"/>
      <c r="CX17" s="643"/>
      <c r="CY17" s="644"/>
      <c r="CZ17" s="675">
        <v>5.4</v>
      </c>
      <c r="DA17" s="675"/>
      <c r="DB17" s="675"/>
      <c r="DC17" s="675"/>
      <c r="DD17" s="648" t="s">
        <v>236</v>
      </c>
      <c r="DE17" s="643"/>
      <c r="DF17" s="643"/>
      <c r="DG17" s="643"/>
      <c r="DH17" s="643"/>
      <c r="DI17" s="643"/>
      <c r="DJ17" s="643"/>
      <c r="DK17" s="643"/>
      <c r="DL17" s="643"/>
      <c r="DM17" s="643"/>
      <c r="DN17" s="643"/>
      <c r="DO17" s="643"/>
      <c r="DP17" s="644"/>
      <c r="DQ17" s="648">
        <v>2012529</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126230</v>
      </c>
      <c r="S18" s="643"/>
      <c r="T18" s="643"/>
      <c r="U18" s="643"/>
      <c r="V18" s="643"/>
      <c r="W18" s="643"/>
      <c r="X18" s="643"/>
      <c r="Y18" s="644"/>
      <c r="Z18" s="675">
        <v>0.3</v>
      </c>
      <c r="AA18" s="675"/>
      <c r="AB18" s="675"/>
      <c r="AC18" s="675"/>
      <c r="AD18" s="676">
        <v>126230</v>
      </c>
      <c r="AE18" s="676"/>
      <c r="AF18" s="676"/>
      <c r="AG18" s="676"/>
      <c r="AH18" s="676"/>
      <c r="AI18" s="676"/>
      <c r="AJ18" s="676"/>
      <c r="AK18" s="676"/>
      <c r="AL18" s="645">
        <v>0.7</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236</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177</v>
      </c>
      <c r="DA18" s="675"/>
      <c r="DB18" s="675"/>
      <c r="DC18" s="675"/>
      <c r="DD18" s="648" t="s">
        <v>236</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106798</v>
      </c>
      <c r="S19" s="643"/>
      <c r="T19" s="643"/>
      <c r="U19" s="643"/>
      <c r="V19" s="643"/>
      <c r="W19" s="643"/>
      <c r="X19" s="643"/>
      <c r="Y19" s="644"/>
      <c r="Z19" s="675">
        <v>0.3</v>
      </c>
      <c r="AA19" s="675"/>
      <c r="AB19" s="675"/>
      <c r="AC19" s="675"/>
      <c r="AD19" s="676">
        <v>106798</v>
      </c>
      <c r="AE19" s="676"/>
      <c r="AF19" s="676"/>
      <c r="AG19" s="676"/>
      <c r="AH19" s="676"/>
      <c r="AI19" s="676"/>
      <c r="AJ19" s="676"/>
      <c r="AK19" s="676"/>
      <c r="AL19" s="645">
        <v>0.6</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769719</v>
      </c>
      <c r="BH19" s="643"/>
      <c r="BI19" s="643"/>
      <c r="BJ19" s="643"/>
      <c r="BK19" s="643"/>
      <c r="BL19" s="643"/>
      <c r="BM19" s="643"/>
      <c r="BN19" s="644"/>
      <c r="BO19" s="675">
        <v>5.9</v>
      </c>
      <c r="BP19" s="675"/>
      <c r="BQ19" s="675"/>
      <c r="BR19" s="675"/>
      <c r="BS19" s="648" t="s">
        <v>236</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236</v>
      </c>
      <c r="CS19" s="643"/>
      <c r="CT19" s="643"/>
      <c r="CU19" s="643"/>
      <c r="CV19" s="643"/>
      <c r="CW19" s="643"/>
      <c r="CX19" s="643"/>
      <c r="CY19" s="644"/>
      <c r="CZ19" s="675" t="s">
        <v>236</v>
      </c>
      <c r="DA19" s="675"/>
      <c r="DB19" s="675"/>
      <c r="DC19" s="675"/>
      <c r="DD19" s="648" t="s">
        <v>128</v>
      </c>
      <c r="DE19" s="643"/>
      <c r="DF19" s="643"/>
      <c r="DG19" s="643"/>
      <c r="DH19" s="643"/>
      <c r="DI19" s="643"/>
      <c r="DJ19" s="643"/>
      <c r="DK19" s="643"/>
      <c r="DL19" s="643"/>
      <c r="DM19" s="643"/>
      <c r="DN19" s="643"/>
      <c r="DO19" s="643"/>
      <c r="DP19" s="644"/>
      <c r="DQ19" s="648" t="s">
        <v>236</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14721</v>
      </c>
      <c r="S20" s="643"/>
      <c r="T20" s="643"/>
      <c r="U20" s="643"/>
      <c r="V20" s="643"/>
      <c r="W20" s="643"/>
      <c r="X20" s="643"/>
      <c r="Y20" s="644"/>
      <c r="Z20" s="675">
        <v>0</v>
      </c>
      <c r="AA20" s="675"/>
      <c r="AB20" s="675"/>
      <c r="AC20" s="675"/>
      <c r="AD20" s="676">
        <v>14721</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769719</v>
      </c>
      <c r="BH20" s="643"/>
      <c r="BI20" s="643"/>
      <c r="BJ20" s="643"/>
      <c r="BK20" s="643"/>
      <c r="BL20" s="643"/>
      <c r="BM20" s="643"/>
      <c r="BN20" s="644"/>
      <c r="BO20" s="675">
        <v>5.9</v>
      </c>
      <c r="BP20" s="675"/>
      <c r="BQ20" s="675"/>
      <c r="BR20" s="675"/>
      <c r="BS20" s="648" t="s">
        <v>128</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37050872</v>
      </c>
      <c r="CS20" s="643"/>
      <c r="CT20" s="643"/>
      <c r="CU20" s="643"/>
      <c r="CV20" s="643"/>
      <c r="CW20" s="643"/>
      <c r="CX20" s="643"/>
      <c r="CY20" s="644"/>
      <c r="CZ20" s="675">
        <v>100</v>
      </c>
      <c r="DA20" s="675"/>
      <c r="DB20" s="675"/>
      <c r="DC20" s="675"/>
      <c r="DD20" s="648">
        <v>2419010</v>
      </c>
      <c r="DE20" s="643"/>
      <c r="DF20" s="643"/>
      <c r="DG20" s="643"/>
      <c r="DH20" s="643"/>
      <c r="DI20" s="643"/>
      <c r="DJ20" s="643"/>
      <c r="DK20" s="643"/>
      <c r="DL20" s="643"/>
      <c r="DM20" s="643"/>
      <c r="DN20" s="643"/>
      <c r="DO20" s="643"/>
      <c r="DP20" s="644"/>
      <c r="DQ20" s="648">
        <v>19219132</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4711</v>
      </c>
      <c r="S21" s="643"/>
      <c r="T21" s="643"/>
      <c r="U21" s="643"/>
      <c r="V21" s="643"/>
      <c r="W21" s="643"/>
      <c r="X21" s="643"/>
      <c r="Y21" s="644"/>
      <c r="Z21" s="675">
        <v>0</v>
      </c>
      <c r="AA21" s="675"/>
      <c r="AB21" s="675"/>
      <c r="AC21" s="675"/>
      <c r="AD21" s="676">
        <v>4711</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t="s">
        <v>236</v>
      </c>
      <c r="BH21" s="643"/>
      <c r="BI21" s="643"/>
      <c r="BJ21" s="643"/>
      <c r="BK21" s="643"/>
      <c r="BL21" s="643"/>
      <c r="BM21" s="643"/>
      <c r="BN21" s="644"/>
      <c r="BO21" s="675" t="s">
        <v>236</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1220771</v>
      </c>
      <c r="S22" s="643"/>
      <c r="T22" s="643"/>
      <c r="U22" s="643"/>
      <c r="V22" s="643"/>
      <c r="W22" s="643"/>
      <c r="X22" s="643"/>
      <c r="Y22" s="644"/>
      <c r="Z22" s="675">
        <v>3.2</v>
      </c>
      <c r="AA22" s="675"/>
      <c r="AB22" s="675"/>
      <c r="AC22" s="675"/>
      <c r="AD22" s="676">
        <v>1054771</v>
      </c>
      <c r="AE22" s="676"/>
      <c r="AF22" s="676"/>
      <c r="AG22" s="676"/>
      <c r="AH22" s="676"/>
      <c r="AI22" s="676"/>
      <c r="AJ22" s="676"/>
      <c r="AK22" s="676"/>
      <c r="AL22" s="645">
        <v>6.2</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236</v>
      </c>
      <c r="BP22" s="675"/>
      <c r="BQ22" s="675"/>
      <c r="BR22" s="675"/>
      <c r="BS22" s="648" t="s">
        <v>128</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1054771</v>
      </c>
      <c r="S23" s="643"/>
      <c r="T23" s="643"/>
      <c r="U23" s="643"/>
      <c r="V23" s="643"/>
      <c r="W23" s="643"/>
      <c r="X23" s="643"/>
      <c r="Y23" s="644"/>
      <c r="Z23" s="675">
        <v>2.7</v>
      </c>
      <c r="AA23" s="675"/>
      <c r="AB23" s="675"/>
      <c r="AC23" s="675"/>
      <c r="AD23" s="676">
        <v>1054771</v>
      </c>
      <c r="AE23" s="676"/>
      <c r="AF23" s="676"/>
      <c r="AG23" s="676"/>
      <c r="AH23" s="676"/>
      <c r="AI23" s="676"/>
      <c r="AJ23" s="676"/>
      <c r="AK23" s="676"/>
      <c r="AL23" s="645">
        <v>6.2</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v>769719</v>
      </c>
      <c r="BH23" s="643"/>
      <c r="BI23" s="643"/>
      <c r="BJ23" s="643"/>
      <c r="BK23" s="643"/>
      <c r="BL23" s="643"/>
      <c r="BM23" s="643"/>
      <c r="BN23" s="644"/>
      <c r="BO23" s="675">
        <v>5.9</v>
      </c>
      <c r="BP23" s="675"/>
      <c r="BQ23" s="675"/>
      <c r="BR23" s="675"/>
      <c r="BS23" s="648" t="s">
        <v>128</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166000</v>
      </c>
      <c r="S24" s="643"/>
      <c r="T24" s="643"/>
      <c r="U24" s="643"/>
      <c r="V24" s="643"/>
      <c r="W24" s="643"/>
      <c r="X24" s="643"/>
      <c r="Y24" s="644"/>
      <c r="Z24" s="675">
        <v>0.4</v>
      </c>
      <c r="AA24" s="675"/>
      <c r="AB24" s="675"/>
      <c r="AC24" s="675"/>
      <c r="AD24" s="676" t="s">
        <v>128</v>
      </c>
      <c r="AE24" s="676"/>
      <c r="AF24" s="676"/>
      <c r="AG24" s="676"/>
      <c r="AH24" s="676"/>
      <c r="AI24" s="676"/>
      <c r="AJ24" s="676"/>
      <c r="AK24" s="676"/>
      <c r="AL24" s="645" t="s">
        <v>236</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177</v>
      </c>
      <c r="BP24" s="675"/>
      <c r="BQ24" s="675"/>
      <c r="BR24" s="675"/>
      <c r="BS24" s="648" t="s">
        <v>128</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15609548</v>
      </c>
      <c r="CS24" s="698"/>
      <c r="CT24" s="698"/>
      <c r="CU24" s="698"/>
      <c r="CV24" s="698"/>
      <c r="CW24" s="698"/>
      <c r="CX24" s="698"/>
      <c r="CY24" s="741"/>
      <c r="CZ24" s="742">
        <v>42.1</v>
      </c>
      <c r="DA24" s="713"/>
      <c r="DB24" s="713"/>
      <c r="DC24" s="745"/>
      <c r="DD24" s="740">
        <v>9779905</v>
      </c>
      <c r="DE24" s="698"/>
      <c r="DF24" s="698"/>
      <c r="DG24" s="698"/>
      <c r="DH24" s="698"/>
      <c r="DI24" s="698"/>
      <c r="DJ24" s="698"/>
      <c r="DK24" s="741"/>
      <c r="DL24" s="740">
        <v>9714716</v>
      </c>
      <c r="DM24" s="698"/>
      <c r="DN24" s="698"/>
      <c r="DO24" s="698"/>
      <c r="DP24" s="698"/>
      <c r="DQ24" s="698"/>
      <c r="DR24" s="698"/>
      <c r="DS24" s="698"/>
      <c r="DT24" s="698"/>
      <c r="DU24" s="698"/>
      <c r="DV24" s="741"/>
      <c r="DW24" s="742">
        <v>56.4</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t="s">
        <v>236</v>
      </c>
      <c r="S25" s="643"/>
      <c r="T25" s="643"/>
      <c r="U25" s="643"/>
      <c r="V25" s="643"/>
      <c r="W25" s="643"/>
      <c r="X25" s="643"/>
      <c r="Y25" s="644"/>
      <c r="Z25" s="675" t="s">
        <v>236</v>
      </c>
      <c r="AA25" s="675"/>
      <c r="AB25" s="675"/>
      <c r="AC25" s="675"/>
      <c r="AD25" s="676" t="s">
        <v>128</v>
      </c>
      <c r="AE25" s="676"/>
      <c r="AF25" s="676"/>
      <c r="AG25" s="676"/>
      <c r="AH25" s="676"/>
      <c r="AI25" s="676"/>
      <c r="AJ25" s="676"/>
      <c r="AK25" s="676"/>
      <c r="AL25" s="645" t="s">
        <v>128</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236</v>
      </c>
      <c r="BH25" s="643"/>
      <c r="BI25" s="643"/>
      <c r="BJ25" s="643"/>
      <c r="BK25" s="643"/>
      <c r="BL25" s="643"/>
      <c r="BM25" s="643"/>
      <c r="BN25" s="644"/>
      <c r="BO25" s="675" t="s">
        <v>177</v>
      </c>
      <c r="BP25" s="675"/>
      <c r="BQ25" s="675"/>
      <c r="BR25" s="675"/>
      <c r="BS25" s="648" t="s">
        <v>128</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5922145</v>
      </c>
      <c r="CS25" s="661"/>
      <c r="CT25" s="661"/>
      <c r="CU25" s="661"/>
      <c r="CV25" s="661"/>
      <c r="CW25" s="661"/>
      <c r="CX25" s="661"/>
      <c r="CY25" s="662"/>
      <c r="CZ25" s="645">
        <v>16</v>
      </c>
      <c r="DA25" s="663"/>
      <c r="DB25" s="663"/>
      <c r="DC25" s="664"/>
      <c r="DD25" s="648">
        <v>5600275</v>
      </c>
      <c r="DE25" s="661"/>
      <c r="DF25" s="661"/>
      <c r="DG25" s="661"/>
      <c r="DH25" s="661"/>
      <c r="DI25" s="661"/>
      <c r="DJ25" s="661"/>
      <c r="DK25" s="662"/>
      <c r="DL25" s="648">
        <v>5535332</v>
      </c>
      <c r="DM25" s="661"/>
      <c r="DN25" s="661"/>
      <c r="DO25" s="661"/>
      <c r="DP25" s="661"/>
      <c r="DQ25" s="661"/>
      <c r="DR25" s="661"/>
      <c r="DS25" s="661"/>
      <c r="DT25" s="661"/>
      <c r="DU25" s="661"/>
      <c r="DV25" s="662"/>
      <c r="DW25" s="645">
        <v>32.200000000000003</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16576734</v>
      </c>
      <c r="S26" s="643"/>
      <c r="T26" s="643"/>
      <c r="U26" s="643"/>
      <c r="V26" s="643"/>
      <c r="W26" s="643"/>
      <c r="X26" s="643"/>
      <c r="Y26" s="644"/>
      <c r="Z26" s="675">
        <v>42.8</v>
      </c>
      <c r="AA26" s="675"/>
      <c r="AB26" s="675"/>
      <c r="AC26" s="675"/>
      <c r="AD26" s="676">
        <v>15641015</v>
      </c>
      <c r="AE26" s="676"/>
      <c r="AF26" s="676"/>
      <c r="AG26" s="676"/>
      <c r="AH26" s="676"/>
      <c r="AI26" s="676"/>
      <c r="AJ26" s="676"/>
      <c r="AK26" s="676"/>
      <c r="AL26" s="645">
        <v>91.9</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177</v>
      </c>
      <c r="BH26" s="643"/>
      <c r="BI26" s="643"/>
      <c r="BJ26" s="643"/>
      <c r="BK26" s="643"/>
      <c r="BL26" s="643"/>
      <c r="BM26" s="643"/>
      <c r="BN26" s="644"/>
      <c r="BO26" s="675" t="s">
        <v>128</v>
      </c>
      <c r="BP26" s="675"/>
      <c r="BQ26" s="675"/>
      <c r="BR26" s="675"/>
      <c r="BS26" s="648" t="s">
        <v>236</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3980020</v>
      </c>
      <c r="CS26" s="643"/>
      <c r="CT26" s="643"/>
      <c r="CU26" s="643"/>
      <c r="CV26" s="643"/>
      <c r="CW26" s="643"/>
      <c r="CX26" s="643"/>
      <c r="CY26" s="644"/>
      <c r="CZ26" s="645">
        <v>10.7</v>
      </c>
      <c r="DA26" s="663"/>
      <c r="DB26" s="663"/>
      <c r="DC26" s="664"/>
      <c r="DD26" s="648">
        <v>3735018</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13999</v>
      </c>
      <c r="S27" s="643"/>
      <c r="T27" s="643"/>
      <c r="U27" s="643"/>
      <c r="V27" s="643"/>
      <c r="W27" s="643"/>
      <c r="X27" s="643"/>
      <c r="Y27" s="644"/>
      <c r="Z27" s="675">
        <v>0</v>
      </c>
      <c r="AA27" s="675"/>
      <c r="AB27" s="675"/>
      <c r="AC27" s="675"/>
      <c r="AD27" s="676">
        <v>13999</v>
      </c>
      <c r="AE27" s="676"/>
      <c r="AF27" s="676"/>
      <c r="AG27" s="676"/>
      <c r="AH27" s="676"/>
      <c r="AI27" s="676"/>
      <c r="AJ27" s="676"/>
      <c r="AK27" s="676"/>
      <c r="AL27" s="645">
        <v>0.1</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13014635</v>
      </c>
      <c r="BH27" s="643"/>
      <c r="BI27" s="643"/>
      <c r="BJ27" s="643"/>
      <c r="BK27" s="643"/>
      <c r="BL27" s="643"/>
      <c r="BM27" s="643"/>
      <c r="BN27" s="644"/>
      <c r="BO27" s="675">
        <v>100</v>
      </c>
      <c r="BP27" s="675"/>
      <c r="BQ27" s="675"/>
      <c r="BR27" s="675"/>
      <c r="BS27" s="648">
        <v>55478</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7674874</v>
      </c>
      <c r="CS27" s="661"/>
      <c r="CT27" s="661"/>
      <c r="CU27" s="661"/>
      <c r="CV27" s="661"/>
      <c r="CW27" s="661"/>
      <c r="CX27" s="661"/>
      <c r="CY27" s="662"/>
      <c r="CZ27" s="645">
        <v>20.7</v>
      </c>
      <c r="DA27" s="663"/>
      <c r="DB27" s="663"/>
      <c r="DC27" s="664"/>
      <c r="DD27" s="648">
        <v>2167101</v>
      </c>
      <c r="DE27" s="661"/>
      <c r="DF27" s="661"/>
      <c r="DG27" s="661"/>
      <c r="DH27" s="661"/>
      <c r="DI27" s="661"/>
      <c r="DJ27" s="661"/>
      <c r="DK27" s="662"/>
      <c r="DL27" s="648">
        <v>2166855</v>
      </c>
      <c r="DM27" s="661"/>
      <c r="DN27" s="661"/>
      <c r="DO27" s="661"/>
      <c r="DP27" s="661"/>
      <c r="DQ27" s="661"/>
      <c r="DR27" s="661"/>
      <c r="DS27" s="661"/>
      <c r="DT27" s="661"/>
      <c r="DU27" s="661"/>
      <c r="DV27" s="662"/>
      <c r="DW27" s="645">
        <v>12.6</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138005</v>
      </c>
      <c r="S28" s="643"/>
      <c r="T28" s="643"/>
      <c r="U28" s="643"/>
      <c r="V28" s="643"/>
      <c r="W28" s="643"/>
      <c r="X28" s="643"/>
      <c r="Y28" s="644"/>
      <c r="Z28" s="675">
        <v>0.4</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2012529</v>
      </c>
      <c r="CS28" s="643"/>
      <c r="CT28" s="643"/>
      <c r="CU28" s="643"/>
      <c r="CV28" s="643"/>
      <c r="CW28" s="643"/>
      <c r="CX28" s="643"/>
      <c r="CY28" s="644"/>
      <c r="CZ28" s="645">
        <v>5.4</v>
      </c>
      <c r="DA28" s="663"/>
      <c r="DB28" s="663"/>
      <c r="DC28" s="664"/>
      <c r="DD28" s="648">
        <v>2012529</v>
      </c>
      <c r="DE28" s="643"/>
      <c r="DF28" s="643"/>
      <c r="DG28" s="643"/>
      <c r="DH28" s="643"/>
      <c r="DI28" s="643"/>
      <c r="DJ28" s="643"/>
      <c r="DK28" s="644"/>
      <c r="DL28" s="648">
        <v>2012529</v>
      </c>
      <c r="DM28" s="643"/>
      <c r="DN28" s="643"/>
      <c r="DO28" s="643"/>
      <c r="DP28" s="643"/>
      <c r="DQ28" s="643"/>
      <c r="DR28" s="643"/>
      <c r="DS28" s="643"/>
      <c r="DT28" s="643"/>
      <c r="DU28" s="643"/>
      <c r="DV28" s="644"/>
      <c r="DW28" s="645">
        <v>11.7</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101870</v>
      </c>
      <c r="S29" s="643"/>
      <c r="T29" s="643"/>
      <c r="U29" s="643"/>
      <c r="V29" s="643"/>
      <c r="W29" s="643"/>
      <c r="X29" s="643"/>
      <c r="Y29" s="644"/>
      <c r="Z29" s="675">
        <v>0.3</v>
      </c>
      <c r="AA29" s="675"/>
      <c r="AB29" s="675"/>
      <c r="AC29" s="675"/>
      <c r="AD29" s="676">
        <v>55946</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301</v>
      </c>
      <c r="CE29" s="731"/>
      <c r="CF29" s="681" t="s">
        <v>70</v>
      </c>
      <c r="CG29" s="682"/>
      <c r="CH29" s="682"/>
      <c r="CI29" s="682"/>
      <c r="CJ29" s="682"/>
      <c r="CK29" s="682"/>
      <c r="CL29" s="682"/>
      <c r="CM29" s="682"/>
      <c r="CN29" s="682"/>
      <c r="CO29" s="682"/>
      <c r="CP29" s="682"/>
      <c r="CQ29" s="683"/>
      <c r="CR29" s="642">
        <v>2012529</v>
      </c>
      <c r="CS29" s="661"/>
      <c r="CT29" s="661"/>
      <c r="CU29" s="661"/>
      <c r="CV29" s="661"/>
      <c r="CW29" s="661"/>
      <c r="CX29" s="661"/>
      <c r="CY29" s="662"/>
      <c r="CZ29" s="645">
        <v>5.4</v>
      </c>
      <c r="DA29" s="663"/>
      <c r="DB29" s="663"/>
      <c r="DC29" s="664"/>
      <c r="DD29" s="648">
        <v>2012529</v>
      </c>
      <c r="DE29" s="661"/>
      <c r="DF29" s="661"/>
      <c r="DG29" s="661"/>
      <c r="DH29" s="661"/>
      <c r="DI29" s="661"/>
      <c r="DJ29" s="661"/>
      <c r="DK29" s="662"/>
      <c r="DL29" s="648">
        <v>2012529</v>
      </c>
      <c r="DM29" s="661"/>
      <c r="DN29" s="661"/>
      <c r="DO29" s="661"/>
      <c r="DP29" s="661"/>
      <c r="DQ29" s="661"/>
      <c r="DR29" s="661"/>
      <c r="DS29" s="661"/>
      <c r="DT29" s="661"/>
      <c r="DU29" s="661"/>
      <c r="DV29" s="662"/>
      <c r="DW29" s="645">
        <v>11.7</v>
      </c>
      <c r="DX29" s="663"/>
      <c r="DY29" s="663"/>
      <c r="DZ29" s="663"/>
      <c r="EA29" s="663"/>
      <c r="EB29" s="663"/>
      <c r="EC29" s="684"/>
    </row>
    <row r="30" spans="2:133" ht="11.25" customHeight="1" x14ac:dyDescent="0.15">
      <c r="B30" s="639" t="s">
        <v>302</v>
      </c>
      <c r="C30" s="640"/>
      <c r="D30" s="640"/>
      <c r="E30" s="640"/>
      <c r="F30" s="640"/>
      <c r="G30" s="640"/>
      <c r="H30" s="640"/>
      <c r="I30" s="640"/>
      <c r="J30" s="640"/>
      <c r="K30" s="640"/>
      <c r="L30" s="640"/>
      <c r="M30" s="640"/>
      <c r="N30" s="640"/>
      <c r="O30" s="640"/>
      <c r="P30" s="640"/>
      <c r="Q30" s="641"/>
      <c r="R30" s="642">
        <v>71058</v>
      </c>
      <c r="S30" s="643"/>
      <c r="T30" s="643"/>
      <c r="U30" s="643"/>
      <c r="V30" s="643"/>
      <c r="W30" s="643"/>
      <c r="X30" s="643"/>
      <c r="Y30" s="644"/>
      <c r="Z30" s="675">
        <v>0.2</v>
      </c>
      <c r="AA30" s="675"/>
      <c r="AB30" s="675"/>
      <c r="AC30" s="675"/>
      <c r="AD30" s="676" t="s">
        <v>177</v>
      </c>
      <c r="AE30" s="676"/>
      <c r="AF30" s="676"/>
      <c r="AG30" s="676"/>
      <c r="AH30" s="676"/>
      <c r="AI30" s="676"/>
      <c r="AJ30" s="676"/>
      <c r="AK30" s="676"/>
      <c r="AL30" s="645" t="s">
        <v>128</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303</v>
      </c>
      <c r="BH30" s="728"/>
      <c r="BI30" s="728"/>
      <c r="BJ30" s="728"/>
      <c r="BK30" s="728"/>
      <c r="BL30" s="728"/>
      <c r="BM30" s="728"/>
      <c r="BN30" s="728"/>
      <c r="BO30" s="728"/>
      <c r="BP30" s="728"/>
      <c r="BQ30" s="729"/>
      <c r="BR30" s="703" t="s">
        <v>304</v>
      </c>
      <c r="BS30" s="728"/>
      <c r="BT30" s="728"/>
      <c r="BU30" s="728"/>
      <c r="BV30" s="728"/>
      <c r="BW30" s="728"/>
      <c r="BX30" s="728"/>
      <c r="BY30" s="728"/>
      <c r="BZ30" s="728"/>
      <c r="CA30" s="728"/>
      <c r="CB30" s="729"/>
      <c r="CD30" s="732"/>
      <c r="CE30" s="733"/>
      <c r="CF30" s="681" t="s">
        <v>305</v>
      </c>
      <c r="CG30" s="682"/>
      <c r="CH30" s="682"/>
      <c r="CI30" s="682"/>
      <c r="CJ30" s="682"/>
      <c r="CK30" s="682"/>
      <c r="CL30" s="682"/>
      <c r="CM30" s="682"/>
      <c r="CN30" s="682"/>
      <c r="CO30" s="682"/>
      <c r="CP30" s="682"/>
      <c r="CQ30" s="683"/>
      <c r="CR30" s="642">
        <v>1935814</v>
      </c>
      <c r="CS30" s="643"/>
      <c r="CT30" s="643"/>
      <c r="CU30" s="643"/>
      <c r="CV30" s="643"/>
      <c r="CW30" s="643"/>
      <c r="CX30" s="643"/>
      <c r="CY30" s="644"/>
      <c r="CZ30" s="645">
        <v>5.2</v>
      </c>
      <c r="DA30" s="663"/>
      <c r="DB30" s="663"/>
      <c r="DC30" s="664"/>
      <c r="DD30" s="648">
        <v>1935814</v>
      </c>
      <c r="DE30" s="643"/>
      <c r="DF30" s="643"/>
      <c r="DG30" s="643"/>
      <c r="DH30" s="643"/>
      <c r="DI30" s="643"/>
      <c r="DJ30" s="643"/>
      <c r="DK30" s="644"/>
      <c r="DL30" s="648">
        <v>1935814</v>
      </c>
      <c r="DM30" s="643"/>
      <c r="DN30" s="643"/>
      <c r="DO30" s="643"/>
      <c r="DP30" s="643"/>
      <c r="DQ30" s="643"/>
      <c r="DR30" s="643"/>
      <c r="DS30" s="643"/>
      <c r="DT30" s="643"/>
      <c r="DU30" s="643"/>
      <c r="DV30" s="644"/>
      <c r="DW30" s="645">
        <v>11.2</v>
      </c>
      <c r="DX30" s="663"/>
      <c r="DY30" s="663"/>
      <c r="DZ30" s="663"/>
      <c r="EA30" s="663"/>
      <c r="EB30" s="663"/>
      <c r="EC30" s="684"/>
    </row>
    <row r="31" spans="2:133" ht="11.25" customHeight="1" x14ac:dyDescent="0.15">
      <c r="B31" s="639" t="s">
        <v>306</v>
      </c>
      <c r="C31" s="640"/>
      <c r="D31" s="640"/>
      <c r="E31" s="640"/>
      <c r="F31" s="640"/>
      <c r="G31" s="640"/>
      <c r="H31" s="640"/>
      <c r="I31" s="640"/>
      <c r="J31" s="640"/>
      <c r="K31" s="640"/>
      <c r="L31" s="640"/>
      <c r="M31" s="640"/>
      <c r="N31" s="640"/>
      <c r="O31" s="640"/>
      <c r="P31" s="640"/>
      <c r="Q31" s="641"/>
      <c r="R31" s="642">
        <v>14939033</v>
      </c>
      <c r="S31" s="643"/>
      <c r="T31" s="643"/>
      <c r="U31" s="643"/>
      <c r="V31" s="643"/>
      <c r="W31" s="643"/>
      <c r="X31" s="643"/>
      <c r="Y31" s="644"/>
      <c r="Z31" s="675">
        <v>38.6</v>
      </c>
      <c r="AA31" s="675"/>
      <c r="AB31" s="675"/>
      <c r="AC31" s="675"/>
      <c r="AD31" s="676" t="s">
        <v>236</v>
      </c>
      <c r="AE31" s="676"/>
      <c r="AF31" s="676"/>
      <c r="AG31" s="676"/>
      <c r="AH31" s="676"/>
      <c r="AI31" s="676"/>
      <c r="AJ31" s="676"/>
      <c r="AK31" s="676"/>
      <c r="AL31" s="645" t="s">
        <v>236</v>
      </c>
      <c r="AM31" s="646"/>
      <c r="AN31" s="646"/>
      <c r="AO31" s="677"/>
      <c r="AP31" s="716" t="s">
        <v>307</v>
      </c>
      <c r="AQ31" s="717"/>
      <c r="AR31" s="717"/>
      <c r="AS31" s="717"/>
      <c r="AT31" s="722" t="s">
        <v>308</v>
      </c>
      <c r="AU31" s="231"/>
      <c r="AV31" s="231"/>
      <c r="AW31" s="231"/>
      <c r="AX31" s="708" t="s">
        <v>185</v>
      </c>
      <c r="AY31" s="709"/>
      <c r="AZ31" s="709"/>
      <c r="BA31" s="709"/>
      <c r="BB31" s="709"/>
      <c r="BC31" s="709"/>
      <c r="BD31" s="709"/>
      <c r="BE31" s="709"/>
      <c r="BF31" s="710"/>
      <c r="BG31" s="711">
        <v>99.1</v>
      </c>
      <c r="BH31" s="712"/>
      <c r="BI31" s="712"/>
      <c r="BJ31" s="712"/>
      <c r="BK31" s="712"/>
      <c r="BL31" s="712"/>
      <c r="BM31" s="713">
        <v>97.3</v>
      </c>
      <c r="BN31" s="712"/>
      <c r="BO31" s="712"/>
      <c r="BP31" s="712"/>
      <c r="BQ31" s="714"/>
      <c r="BR31" s="711">
        <v>99.2</v>
      </c>
      <c r="BS31" s="712"/>
      <c r="BT31" s="712"/>
      <c r="BU31" s="712"/>
      <c r="BV31" s="712"/>
      <c r="BW31" s="712"/>
      <c r="BX31" s="713">
        <v>97.1</v>
      </c>
      <c r="BY31" s="712"/>
      <c r="BZ31" s="712"/>
      <c r="CA31" s="712"/>
      <c r="CB31" s="714"/>
      <c r="CD31" s="732"/>
      <c r="CE31" s="733"/>
      <c r="CF31" s="681" t="s">
        <v>309</v>
      </c>
      <c r="CG31" s="682"/>
      <c r="CH31" s="682"/>
      <c r="CI31" s="682"/>
      <c r="CJ31" s="682"/>
      <c r="CK31" s="682"/>
      <c r="CL31" s="682"/>
      <c r="CM31" s="682"/>
      <c r="CN31" s="682"/>
      <c r="CO31" s="682"/>
      <c r="CP31" s="682"/>
      <c r="CQ31" s="683"/>
      <c r="CR31" s="642">
        <v>76715</v>
      </c>
      <c r="CS31" s="661"/>
      <c r="CT31" s="661"/>
      <c r="CU31" s="661"/>
      <c r="CV31" s="661"/>
      <c r="CW31" s="661"/>
      <c r="CX31" s="661"/>
      <c r="CY31" s="662"/>
      <c r="CZ31" s="645">
        <v>0.2</v>
      </c>
      <c r="DA31" s="663"/>
      <c r="DB31" s="663"/>
      <c r="DC31" s="664"/>
      <c r="DD31" s="648">
        <v>76715</v>
      </c>
      <c r="DE31" s="661"/>
      <c r="DF31" s="661"/>
      <c r="DG31" s="661"/>
      <c r="DH31" s="661"/>
      <c r="DI31" s="661"/>
      <c r="DJ31" s="661"/>
      <c r="DK31" s="662"/>
      <c r="DL31" s="648">
        <v>76715</v>
      </c>
      <c r="DM31" s="661"/>
      <c r="DN31" s="661"/>
      <c r="DO31" s="661"/>
      <c r="DP31" s="661"/>
      <c r="DQ31" s="661"/>
      <c r="DR31" s="661"/>
      <c r="DS31" s="661"/>
      <c r="DT31" s="661"/>
      <c r="DU31" s="661"/>
      <c r="DV31" s="662"/>
      <c r="DW31" s="645">
        <v>0.4</v>
      </c>
      <c r="DX31" s="663"/>
      <c r="DY31" s="663"/>
      <c r="DZ31" s="663"/>
      <c r="EA31" s="663"/>
      <c r="EB31" s="663"/>
      <c r="EC31" s="684"/>
    </row>
    <row r="32" spans="2:133" ht="11.25" customHeight="1" x14ac:dyDescent="0.15">
      <c r="B32" s="725" t="s">
        <v>310</v>
      </c>
      <c r="C32" s="726"/>
      <c r="D32" s="726"/>
      <c r="E32" s="726"/>
      <c r="F32" s="726"/>
      <c r="G32" s="726"/>
      <c r="H32" s="726"/>
      <c r="I32" s="726"/>
      <c r="J32" s="726"/>
      <c r="K32" s="726"/>
      <c r="L32" s="726"/>
      <c r="M32" s="726"/>
      <c r="N32" s="726"/>
      <c r="O32" s="726"/>
      <c r="P32" s="726"/>
      <c r="Q32" s="727"/>
      <c r="R32" s="642">
        <v>1240299</v>
      </c>
      <c r="S32" s="643"/>
      <c r="T32" s="643"/>
      <c r="U32" s="643"/>
      <c r="V32" s="643"/>
      <c r="W32" s="643"/>
      <c r="X32" s="643"/>
      <c r="Y32" s="644"/>
      <c r="Z32" s="675">
        <v>3.2</v>
      </c>
      <c r="AA32" s="675"/>
      <c r="AB32" s="675"/>
      <c r="AC32" s="675"/>
      <c r="AD32" s="676">
        <v>1240299</v>
      </c>
      <c r="AE32" s="676"/>
      <c r="AF32" s="676"/>
      <c r="AG32" s="676"/>
      <c r="AH32" s="676"/>
      <c r="AI32" s="676"/>
      <c r="AJ32" s="676"/>
      <c r="AK32" s="676"/>
      <c r="AL32" s="645">
        <v>7.3</v>
      </c>
      <c r="AM32" s="646"/>
      <c r="AN32" s="646"/>
      <c r="AO32" s="677"/>
      <c r="AP32" s="718"/>
      <c r="AQ32" s="719"/>
      <c r="AR32" s="719"/>
      <c r="AS32" s="719"/>
      <c r="AT32" s="723"/>
      <c r="AU32" s="230" t="s">
        <v>311</v>
      </c>
      <c r="AV32" s="230"/>
      <c r="AW32" s="230"/>
      <c r="AX32" s="639" t="s">
        <v>312</v>
      </c>
      <c r="AY32" s="640"/>
      <c r="AZ32" s="640"/>
      <c r="BA32" s="640"/>
      <c r="BB32" s="640"/>
      <c r="BC32" s="640"/>
      <c r="BD32" s="640"/>
      <c r="BE32" s="640"/>
      <c r="BF32" s="641"/>
      <c r="BG32" s="715">
        <v>98.7</v>
      </c>
      <c r="BH32" s="661"/>
      <c r="BI32" s="661"/>
      <c r="BJ32" s="661"/>
      <c r="BK32" s="661"/>
      <c r="BL32" s="661"/>
      <c r="BM32" s="646">
        <v>95.6</v>
      </c>
      <c r="BN32" s="707"/>
      <c r="BO32" s="707"/>
      <c r="BP32" s="707"/>
      <c r="BQ32" s="688"/>
      <c r="BR32" s="715">
        <v>98.8</v>
      </c>
      <c r="BS32" s="661"/>
      <c r="BT32" s="661"/>
      <c r="BU32" s="661"/>
      <c r="BV32" s="661"/>
      <c r="BW32" s="661"/>
      <c r="BX32" s="646">
        <v>95.3</v>
      </c>
      <c r="BY32" s="707"/>
      <c r="BZ32" s="707"/>
      <c r="CA32" s="707"/>
      <c r="CB32" s="688"/>
      <c r="CD32" s="734"/>
      <c r="CE32" s="735"/>
      <c r="CF32" s="681" t="s">
        <v>313</v>
      </c>
      <c r="CG32" s="682"/>
      <c r="CH32" s="682"/>
      <c r="CI32" s="682"/>
      <c r="CJ32" s="682"/>
      <c r="CK32" s="682"/>
      <c r="CL32" s="682"/>
      <c r="CM32" s="682"/>
      <c r="CN32" s="682"/>
      <c r="CO32" s="682"/>
      <c r="CP32" s="682"/>
      <c r="CQ32" s="683"/>
      <c r="CR32" s="642" t="s">
        <v>236</v>
      </c>
      <c r="CS32" s="643"/>
      <c r="CT32" s="643"/>
      <c r="CU32" s="643"/>
      <c r="CV32" s="643"/>
      <c r="CW32" s="643"/>
      <c r="CX32" s="643"/>
      <c r="CY32" s="644"/>
      <c r="CZ32" s="645" t="s">
        <v>128</v>
      </c>
      <c r="DA32" s="663"/>
      <c r="DB32" s="663"/>
      <c r="DC32" s="664"/>
      <c r="DD32" s="648" t="s">
        <v>236</v>
      </c>
      <c r="DE32" s="643"/>
      <c r="DF32" s="643"/>
      <c r="DG32" s="643"/>
      <c r="DH32" s="643"/>
      <c r="DI32" s="643"/>
      <c r="DJ32" s="643"/>
      <c r="DK32" s="644"/>
      <c r="DL32" s="648" t="s">
        <v>236</v>
      </c>
      <c r="DM32" s="643"/>
      <c r="DN32" s="643"/>
      <c r="DO32" s="643"/>
      <c r="DP32" s="643"/>
      <c r="DQ32" s="643"/>
      <c r="DR32" s="643"/>
      <c r="DS32" s="643"/>
      <c r="DT32" s="643"/>
      <c r="DU32" s="643"/>
      <c r="DV32" s="644"/>
      <c r="DW32" s="645" t="s">
        <v>236</v>
      </c>
      <c r="DX32" s="663"/>
      <c r="DY32" s="663"/>
      <c r="DZ32" s="663"/>
      <c r="EA32" s="663"/>
      <c r="EB32" s="663"/>
      <c r="EC32" s="684"/>
    </row>
    <row r="33" spans="2:133" ht="11.25" customHeight="1" x14ac:dyDescent="0.15">
      <c r="B33" s="639" t="s">
        <v>314</v>
      </c>
      <c r="C33" s="640"/>
      <c r="D33" s="640"/>
      <c r="E33" s="640"/>
      <c r="F33" s="640"/>
      <c r="G33" s="640"/>
      <c r="H33" s="640"/>
      <c r="I33" s="640"/>
      <c r="J33" s="640"/>
      <c r="K33" s="640"/>
      <c r="L33" s="640"/>
      <c r="M33" s="640"/>
      <c r="N33" s="640"/>
      <c r="O33" s="640"/>
      <c r="P33" s="640"/>
      <c r="Q33" s="641"/>
      <c r="R33" s="642">
        <v>2174143</v>
      </c>
      <c r="S33" s="643"/>
      <c r="T33" s="643"/>
      <c r="U33" s="643"/>
      <c r="V33" s="643"/>
      <c r="W33" s="643"/>
      <c r="X33" s="643"/>
      <c r="Y33" s="644"/>
      <c r="Z33" s="675">
        <v>5.6</v>
      </c>
      <c r="AA33" s="675"/>
      <c r="AB33" s="675"/>
      <c r="AC33" s="675"/>
      <c r="AD33" s="676" t="s">
        <v>236</v>
      </c>
      <c r="AE33" s="676"/>
      <c r="AF33" s="676"/>
      <c r="AG33" s="676"/>
      <c r="AH33" s="676"/>
      <c r="AI33" s="676"/>
      <c r="AJ33" s="676"/>
      <c r="AK33" s="676"/>
      <c r="AL33" s="645" t="s">
        <v>236</v>
      </c>
      <c r="AM33" s="646"/>
      <c r="AN33" s="646"/>
      <c r="AO33" s="677"/>
      <c r="AP33" s="720"/>
      <c r="AQ33" s="721"/>
      <c r="AR33" s="721"/>
      <c r="AS33" s="721"/>
      <c r="AT33" s="724"/>
      <c r="AU33" s="232"/>
      <c r="AV33" s="232"/>
      <c r="AW33" s="232"/>
      <c r="AX33" s="623" t="s">
        <v>315</v>
      </c>
      <c r="AY33" s="624"/>
      <c r="AZ33" s="624"/>
      <c r="BA33" s="624"/>
      <c r="BB33" s="624"/>
      <c r="BC33" s="624"/>
      <c r="BD33" s="624"/>
      <c r="BE33" s="624"/>
      <c r="BF33" s="625"/>
      <c r="BG33" s="706">
        <v>99.4</v>
      </c>
      <c r="BH33" s="627"/>
      <c r="BI33" s="627"/>
      <c r="BJ33" s="627"/>
      <c r="BK33" s="627"/>
      <c r="BL33" s="627"/>
      <c r="BM33" s="669">
        <v>98.5</v>
      </c>
      <c r="BN33" s="627"/>
      <c r="BO33" s="627"/>
      <c r="BP33" s="627"/>
      <c r="BQ33" s="671"/>
      <c r="BR33" s="706">
        <v>99.6</v>
      </c>
      <c r="BS33" s="627"/>
      <c r="BT33" s="627"/>
      <c r="BU33" s="627"/>
      <c r="BV33" s="627"/>
      <c r="BW33" s="627"/>
      <c r="BX33" s="669">
        <v>98.5</v>
      </c>
      <c r="BY33" s="627"/>
      <c r="BZ33" s="627"/>
      <c r="CA33" s="627"/>
      <c r="CB33" s="671"/>
      <c r="CD33" s="681" t="s">
        <v>316</v>
      </c>
      <c r="CE33" s="682"/>
      <c r="CF33" s="682"/>
      <c r="CG33" s="682"/>
      <c r="CH33" s="682"/>
      <c r="CI33" s="682"/>
      <c r="CJ33" s="682"/>
      <c r="CK33" s="682"/>
      <c r="CL33" s="682"/>
      <c r="CM33" s="682"/>
      <c r="CN33" s="682"/>
      <c r="CO33" s="682"/>
      <c r="CP33" s="682"/>
      <c r="CQ33" s="683"/>
      <c r="CR33" s="642">
        <v>19022314</v>
      </c>
      <c r="CS33" s="661"/>
      <c r="CT33" s="661"/>
      <c r="CU33" s="661"/>
      <c r="CV33" s="661"/>
      <c r="CW33" s="661"/>
      <c r="CX33" s="661"/>
      <c r="CY33" s="662"/>
      <c r="CZ33" s="645">
        <v>51.3</v>
      </c>
      <c r="DA33" s="663"/>
      <c r="DB33" s="663"/>
      <c r="DC33" s="664"/>
      <c r="DD33" s="648">
        <v>8619554</v>
      </c>
      <c r="DE33" s="661"/>
      <c r="DF33" s="661"/>
      <c r="DG33" s="661"/>
      <c r="DH33" s="661"/>
      <c r="DI33" s="661"/>
      <c r="DJ33" s="661"/>
      <c r="DK33" s="662"/>
      <c r="DL33" s="648">
        <v>7215288</v>
      </c>
      <c r="DM33" s="661"/>
      <c r="DN33" s="661"/>
      <c r="DO33" s="661"/>
      <c r="DP33" s="661"/>
      <c r="DQ33" s="661"/>
      <c r="DR33" s="661"/>
      <c r="DS33" s="661"/>
      <c r="DT33" s="661"/>
      <c r="DU33" s="661"/>
      <c r="DV33" s="662"/>
      <c r="DW33" s="645">
        <v>41.9</v>
      </c>
      <c r="DX33" s="663"/>
      <c r="DY33" s="663"/>
      <c r="DZ33" s="663"/>
      <c r="EA33" s="663"/>
      <c r="EB33" s="663"/>
      <c r="EC33" s="684"/>
    </row>
    <row r="34" spans="2:133" ht="11.25" customHeight="1" x14ac:dyDescent="0.15">
      <c r="B34" s="639" t="s">
        <v>317</v>
      </c>
      <c r="C34" s="640"/>
      <c r="D34" s="640"/>
      <c r="E34" s="640"/>
      <c r="F34" s="640"/>
      <c r="G34" s="640"/>
      <c r="H34" s="640"/>
      <c r="I34" s="640"/>
      <c r="J34" s="640"/>
      <c r="K34" s="640"/>
      <c r="L34" s="640"/>
      <c r="M34" s="640"/>
      <c r="N34" s="640"/>
      <c r="O34" s="640"/>
      <c r="P34" s="640"/>
      <c r="Q34" s="641"/>
      <c r="R34" s="642">
        <v>95192</v>
      </c>
      <c r="S34" s="643"/>
      <c r="T34" s="643"/>
      <c r="U34" s="643"/>
      <c r="V34" s="643"/>
      <c r="W34" s="643"/>
      <c r="X34" s="643"/>
      <c r="Y34" s="644"/>
      <c r="Z34" s="675">
        <v>0.2</v>
      </c>
      <c r="AA34" s="675"/>
      <c r="AB34" s="675"/>
      <c r="AC34" s="675"/>
      <c r="AD34" s="676">
        <v>61332</v>
      </c>
      <c r="AE34" s="676"/>
      <c r="AF34" s="676"/>
      <c r="AG34" s="676"/>
      <c r="AH34" s="676"/>
      <c r="AI34" s="676"/>
      <c r="AJ34" s="676"/>
      <c r="AK34" s="676"/>
      <c r="AL34" s="645">
        <v>0.4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318</v>
      </c>
      <c r="CE34" s="682"/>
      <c r="CF34" s="682"/>
      <c r="CG34" s="682"/>
      <c r="CH34" s="682"/>
      <c r="CI34" s="682"/>
      <c r="CJ34" s="682"/>
      <c r="CK34" s="682"/>
      <c r="CL34" s="682"/>
      <c r="CM34" s="682"/>
      <c r="CN34" s="682"/>
      <c r="CO34" s="682"/>
      <c r="CP34" s="682"/>
      <c r="CQ34" s="683"/>
      <c r="CR34" s="642">
        <v>4402157</v>
      </c>
      <c r="CS34" s="643"/>
      <c r="CT34" s="643"/>
      <c r="CU34" s="643"/>
      <c r="CV34" s="643"/>
      <c r="CW34" s="643"/>
      <c r="CX34" s="643"/>
      <c r="CY34" s="644"/>
      <c r="CZ34" s="645">
        <v>11.9</v>
      </c>
      <c r="DA34" s="663"/>
      <c r="DB34" s="663"/>
      <c r="DC34" s="664"/>
      <c r="DD34" s="648">
        <v>3473372</v>
      </c>
      <c r="DE34" s="643"/>
      <c r="DF34" s="643"/>
      <c r="DG34" s="643"/>
      <c r="DH34" s="643"/>
      <c r="DI34" s="643"/>
      <c r="DJ34" s="643"/>
      <c r="DK34" s="644"/>
      <c r="DL34" s="648">
        <v>3286428</v>
      </c>
      <c r="DM34" s="643"/>
      <c r="DN34" s="643"/>
      <c r="DO34" s="643"/>
      <c r="DP34" s="643"/>
      <c r="DQ34" s="643"/>
      <c r="DR34" s="643"/>
      <c r="DS34" s="643"/>
      <c r="DT34" s="643"/>
      <c r="DU34" s="643"/>
      <c r="DV34" s="644"/>
      <c r="DW34" s="645">
        <v>19.100000000000001</v>
      </c>
      <c r="DX34" s="663"/>
      <c r="DY34" s="663"/>
      <c r="DZ34" s="663"/>
      <c r="EA34" s="663"/>
      <c r="EB34" s="663"/>
      <c r="EC34" s="684"/>
    </row>
    <row r="35" spans="2:133" ht="11.25" customHeight="1" x14ac:dyDescent="0.15">
      <c r="B35" s="639" t="s">
        <v>319</v>
      </c>
      <c r="C35" s="640"/>
      <c r="D35" s="640"/>
      <c r="E35" s="640"/>
      <c r="F35" s="640"/>
      <c r="G35" s="640"/>
      <c r="H35" s="640"/>
      <c r="I35" s="640"/>
      <c r="J35" s="640"/>
      <c r="K35" s="640"/>
      <c r="L35" s="640"/>
      <c r="M35" s="640"/>
      <c r="N35" s="640"/>
      <c r="O35" s="640"/>
      <c r="P35" s="640"/>
      <c r="Q35" s="641"/>
      <c r="R35" s="642">
        <v>714732</v>
      </c>
      <c r="S35" s="643"/>
      <c r="T35" s="643"/>
      <c r="U35" s="643"/>
      <c r="V35" s="643"/>
      <c r="W35" s="643"/>
      <c r="X35" s="643"/>
      <c r="Y35" s="644"/>
      <c r="Z35" s="675">
        <v>1.8</v>
      </c>
      <c r="AA35" s="675"/>
      <c r="AB35" s="675"/>
      <c r="AC35" s="675"/>
      <c r="AD35" s="676" t="s">
        <v>236</v>
      </c>
      <c r="AE35" s="676"/>
      <c r="AF35" s="676"/>
      <c r="AG35" s="676"/>
      <c r="AH35" s="676"/>
      <c r="AI35" s="676"/>
      <c r="AJ35" s="676"/>
      <c r="AK35" s="676"/>
      <c r="AL35" s="645" t="s">
        <v>128</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322</v>
      </c>
      <c r="CE35" s="682"/>
      <c r="CF35" s="682"/>
      <c r="CG35" s="682"/>
      <c r="CH35" s="682"/>
      <c r="CI35" s="682"/>
      <c r="CJ35" s="682"/>
      <c r="CK35" s="682"/>
      <c r="CL35" s="682"/>
      <c r="CM35" s="682"/>
      <c r="CN35" s="682"/>
      <c r="CO35" s="682"/>
      <c r="CP35" s="682"/>
      <c r="CQ35" s="683"/>
      <c r="CR35" s="642">
        <v>114063</v>
      </c>
      <c r="CS35" s="661"/>
      <c r="CT35" s="661"/>
      <c r="CU35" s="661"/>
      <c r="CV35" s="661"/>
      <c r="CW35" s="661"/>
      <c r="CX35" s="661"/>
      <c r="CY35" s="662"/>
      <c r="CZ35" s="645">
        <v>0.3</v>
      </c>
      <c r="DA35" s="663"/>
      <c r="DB35" s="663"/>
      <c r="DC35" s="664"/>
      <c r="DD35" s="648">
        <v>108536</v>
      </c>
      <c r="DE35" s="661"/>
      <c r="DF35" s="661"/>
      <c r="DG35" s="661"/>
      <c r="DH35" s="661"/>
      <c r="DI35" s="661"/>
      <c r="DJ35" s="661"/>
      <c r="DK35" s="662"/>
      <c r="DL35" s="648">
        <v>108536</v>
      </c>
      <c r="DM35" s="661"/>
      <c r="DN35" s="661"/>
      <c r="DO35" s="661"/>
      <c r="DP35" s="661"/>
      <c r="DQ35" s="661"/>
      <c r="DR35" s="661"/>
      <c r="DS35" s="661"/>
      <c r="DT35" s="661"/>
      <c r="DU35" s="661"/>
      <c r="DV35" s="662"/>
      <c r="DW35" s="645">
        <v>0.6</v>
      </c>
      <c r="DX35" s="663"/>
      <c r="DY35" s="663"/>
      <c r="DZ35" s="663"/>
      <c r="EA35" s="663"/>
      <c r="EB35" s="663"/>
      <c r="EC35" s="684"/>
    </row>
    <row r="36" spans="2:133" ht="11.25" customHeight="1" x14ac:dyDescent="0.15">
      <c r="B36" s="639" t="s">
        <v>323</v>
      </c>
      <c r="C36" s="640"/>
      <c r="D36" s="640"/>
      <c r="E36" s="640"/>
      <c r="F36" s="640"/>
      <c r="G36" s="640"/>
      <c r="H36" s="640"/>
      <c r="I36" s="640"/>
      <c r="J36" s="640"/>
      <c r="K36" s="640"/>
      <c r="L36" s="640"/>
      <c r="M36" s="640"/>
      <c r="N36" s="640"/>
      <c r="O36" s="640"/>
      <c r="P36" s="640"/>
      <c r="Q36" s="641"/>
      <c r="R36" s="642">
        <v>361754</v>
      </c>
      <c r="S36" s="643"/>
      <c r="T36" s="643"/>
      <c r="U36" s="643"/>
      <c r="V36" s="643"/>
      <c r="W36" s="643"/>
      <c r="X36" s="643"/>
      <c r="Y36" s="644"/>
      <c r="Z36" s="675">
        <v>0.9</v>
      </c>
      <c r="AA36" s="675"/>
      <c r="AB36" s="675"/>
      <c r="AC36" s="675"/>
      <c r="AD36" s="676" t="s">
        <v>128</v>
      </c>
      <c r="AE36" s="676"/>
      <c r="AF36" s="676"/>
      <c r="AG36" s="676"/>
      <c r="AH36" s="676"/>
      <c r="AI36" s="676"/>
      <c r="AJ36" s="676"/>
      <c r="AK36" s="676"/>
      <c r="AL36" s="645" t="s">
        <v>236</v>
      </c>
      <c r="AM36" s="646"/>
      <c r="AN36" s="646"/>
      <c r="AO36" s="677"/>
      <c r="AP36" s="235"/>
      <c r="AQ36" s="694" t="s">
        <v>324</v>
      </c>
      <c r="AR36" s="695"/>
      <c r="AS36" s="695"/>
      <c r="AT36" s="695"/>
      <c r="AU36" s="695"/>
      <c r="AV36" s="695"/>
      <c r="AW36" s="695"/>
      <c r="AX36" s="695"/>
      <c r="AY36" s="696"/>
      <c r="AZ36" s="697">
        <v>3393096</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24504</v>
      </c>
      <c r="BW36" s="698"/>
      <c r="BX36" s="698"/>
      <c r="BY36" s="698"/>
      <c r="BZ36" s="698"/>
      <c r="CA36" s="698"/>
      <c r="CB36" s="699"/>
      <c r="CD36" s="681" t="s">
        <v>326</v>
      </c>
      <c r="CE36" s="682"/>
      <c r="CF36" s="682"/>
      <c r="CG36" s="682"/>
      <c r="CH36" s="682"/>
      <c r="CI36" s="682"/>
      <c r="CJ36" s="682"/>
      <c r="CK36" s="682"/>
      <c r="CL36" s="682"/>
      <c r="CM36" s="682"/>
      <c r="CN36" s="682"/>
      <c r="CO36" s="682"/>
      <c r="CP36" s="682"/>
      <c r="CQ36" s="683"/>
      <c r="CR36" s="642">
        <v>11370094</v>
      </c>
      <c r="CS36" s="643"/>
      <c r="CT36" s="643"/>
      <c r="CU36" s="643"/>
      <c r="CV36" s="643"/>
      <c r="CW36" s="643"/>
      <c r="CX36" s="643"/>
      <c r="CY36" s="644"/>
      <c r="CZ36" s="645">
        <v>30.7</v>
      </c>
      <c r="DA36" s="663"/>
      <c r="DB36" s="663"/>
      <c r="DC36" s="664"/>
      <c r="DD36" s="648">
        <v>2519340</v>
      </c>
      <c r="DE36" s="643"/>
      <c r="DF36" s="643"/>
      <c r="DG36" s="643"/>
      <c r="DH36" s="643"/>
      <c r="DI36" s="643"/>
      <c r="DJ36" s="643"/>
      <c r="DK36" s="644"/>
      <c r="DL36" s="648">
        <v>2180262</v>
      </c>
      <c r="DM36" s="643"/>
      <c r="DN36" s="643"/>
      <c r="DO36" s="643"/>
      <c r="DP36" s="643"/>
      <c r="DQ36" s="643"/>
      <c r="DR36" s="643"/>
      <c r="DS36" s="643"/>
      <c r="DT36" s="643"/>
      <c r="DU36" s="643"/>
      <c r="DV36" s="644"/>
      <c r="DW36" s="645">
        <v>12.7</v>
      </c>
      <c r="DX36" s="663"/>
      <c r="DY36" s="663"/>
      <c r="DZ36" s="663"/>
      <c r="EA36" s="663"/>
      <c r="EB36" s="663"/>
      <c r="EC36" s="684"/>
    </row>
    <row r="37" spans="2:133" ht="11.25" customHeight="1" x14ac:dyDescent="0.15">
      <c r="B37" s="639" t="s">
        <v>327</v>
      </c>
      <c r="C37" s="640"/>
      <c r="D37" s="640"/>
      <c r="E37" s="640"/>
      <c r="F37" s="640"/>
      <c r="G37" s="640"/>
      <c r="H37" s="640"/>
      <c r="I37" s="640"/>
      <c r="J37" s="640"/>
      <c r="K37" s="640"/>
      <c r="L37" s="640"/>
      <c r="M37" s="640"/>
      <c r="N37" s="640"/>
      <c r="O37" s="640"/>
      <c r="P37" s="640"/>
      <c r="Q37" s="641"/>
      <c r="R37" s="642">
        <v>992827</v>
      </c>
      <c r="S37" s="643"/>
      <c r="T37" s="643"/>
      <c r="U37" s="643"/>
      <c r="V37" s="643"/>
      <c r="W37" s="643"/>
      <c r="X37" s="643"/>
      <c r="Y37" s="644"/>
      <c r="Z37" s="675">
        <v>2.6</v>
      </c>
      <c r="AA37" s="675"/>
      <c r="AB37" s="675"/>
      <c r="AC37" s="675"/>
      <c r="AD37" s="676" t="s">
        <v>236</v>
      </c>
      <c r="AE37" s="676"/>
      <c r="AF37" s="676"/>
      <c r="AG37" s="676"/>
      <c r="AH37" s="676"/>
      <c r="AI37" s="676"/>
      <c r="AJ37" s="676"/>
      <c r="AK37" s="676"/>
      <c r="AL37" s="645" t="s">
        <v>128</v>
      </c>
      <c r="AM37" s="646"/>
      <c r="AN37" s="646"/>
      <c r="AO37" s="677"/>
      <c r="AQ37" s="685" t="s">
        <v>328</v>
      </c>
      <c r="AR37" s="686"/>
      <c r="AS37" s="686"/>
      <c r="AT37" s="686"/>
      <c r="AU37" s="686"/>
      <c r="AV37" s="686"/>
      <c r="AW37" s="686"/>
      <c r="AX37" s="686"/>
      <c r="AY37" s="687"/>
      <c r="AZ37" s="642">
        <v>970905</v>
      </c>
      <c r="BA37" s="643"/>
      <c r="BB37" s="643"/>
      <c r="BC37" s="643"/>
      <c r="BD37" s="661"/>
      <c r="BE37" s="661"/>
      <c r="BF37" s="688"/>
      <c r="BG37" s="681" t="s">
        <v>329</v>
      </c>
      <c r="BH37" s="682"/>
      <c r="BI37" s="682"/>
      <c r="BJ37" s="682"/>
      <c r="BK37" s="682"/>
      <c r="BL37" s="682"/>
      <c r="BM37" s="682"/>
      <c r="BN37" s="682"/>
      <c r="BO37" s="682"/>
      <c r="BP37" s="682"/>
      <c r="BQ37" s="682"/>
      <c r="BR37" s="682"/>
      <c r="BS37" s="682"/>
      <c r="BT37" s="682"/>
      <c r="BU37" s="683"/>
      <c r="BV37" s="642">
        <v>-209789</v>
      </c>
      <c r="BW37" s="643"/>
      <c r="BX37" s="643"/>
      <c r="BY37" s="643"/>
      <c r="BZ37" s="643"/>
      <c r="CA37" s="643"/>
      <c r="CB37" s="689"/>
      <c r="CD37" s="681" t="s">
        <v>330</v>
      </c>
      <c r="CE37" s="682"/>
      <c r="CF37" s="682"/>
      <c r="CG37" s="682"/>
      <c r="CH37" s="682"/>
      <c r="CI37" s="682"/>
      <c r="CJ37" s="682"/>
      <c r="CK37" s="682"/>
      <c r="CL37" s="682"/>
      <c r="CM37" s="682"/>
      <c r="CN37" s="682"/>
      <c r="CO37" s="682"/>
      <c r="CP37" s="682"/>
      <c r="CQ37" s="683"/>
      <c r="CR37" s="642">
        <v>547833</v>
      </c>
      <c r="CS37" s="661"/>
      <c r="CT37" s="661"/>
      <c r="CU37" s="661"/>
      <c r="CV37" s="661"/>
      <c r="CW37" s="661"/>
      <c r="CX37" s="661"/>
      <c r="CY37" s="662"/>
      <c r="CZ37" s="645">
        <v>1.5</v>
      </c>
      <c r="DA37" s="663"/>
      <c r="DB37" s="663"/>
      <c r="DC37" s="664"/>
      <c r="DD37" s="648">
        <v>544682</v>
      </c>
      <c r="DE37" s="661"/>
      <c r="DF37" s="661"/>
      <c r="DG37" s="661"/>
      <c r="DH37" s="661"/>
      <c r="DI37" s="661"/>
      <c r="DJ37" s="661"/>
      <c r="DK37" s="662"/>
      <c r="DL37" s="648">
        <v>502129</v>
      </c>
      <c r="DM37" s="661"/>
      <c r="DN37" s="661"/>
      <c r="DO37" s="661"/>
      <c r="DP37" s="661"/>
      <c r="DQ37" s="661"/>
      <c r="DR37" s="661"/>
      <c r="DS37" s="661"/>
      <c r="DT37" s="661"/>
      <c r="DU37" s="661"/>
      <c r="DV37" s="662"/>
      <c r="DW37" s="645">
        <v>2.9</v>
      </c>
      <c r="DX37" s="663"/>
      <c r="DY37" s="663"/>
      <c r="DZ37" s="663"/>
      <c r="EA37" s="663"/>
      <c r="EB37" s="663"/>
      <c r="EC37" s="684"/>
    </row>
    <row r="38" spans="2:133" ht="11.25" customHeight="1" x14ac:dyDescent="0.15">
      <c r="B38" s="639" t="s">
        <v>331</v>
      </c>
      <c r="C38" s="640"/>
      <c r="D38" s="640"/>
      <c r="E38" s="640"/>
      <c r="F38" s="640"/>
      <c r="G38" s="640"/>
      <c r="H38" s="640"/>
      <c r="I38" s="640"/>
      <c r="J38" s="640"/>
      <c r="K38" s="640"/>
      <c r="L38" s="640"/>
      <c r="M38" s="640"/>
      <c r="N38" s="640"/>
      <c r="O38" s="640"/>
      <c r="P38" s="640"/>
      <c r="Q38" s="641"/>
      <c r="R38" s="642">
        <v>300740</v>
      </c>
      <c r="S38" s="643"/>
      <c r="T38" s="643"/>
      <c r="U38" s="643"/>
      <c r="V38" s="643"/>
      <c r="W38" s="643"/>
      <c r="X38" s="643"/>
      <c r="Y38" s="644"/>
      <c r="Z38" s="675">
        <v>0.8</v>
      </c>
      <c r="AA38" s="675"/>
      <c r="AB38" s="675"/>
      <c r="AC38" s="675"/>
      <c r="AD38" s="676">
        <v>43</v>
      </c>
      <c r="AE38" s="676"/>
      <c r="AF38" s="676"/>
      <c r="AG38" s="676"/>
      <c r="AH38" s="676"/>
      <c r="AI38" s="676"/>
      <c r="AJ38" s="676"/>
      <c r="AK38" s="676"/>
      <c r="AL38" s="645">
        <v>0</v>
      </c>
      <c r="AM38" s="646"/>
      <c r="AN38" s="646"/>
      <c r="AO38" s="677"/>
      <c r="AQ38" s="685" t="s">
        <v>332</v>
      </c>
      <c r="AR38" s="686"/>
      <c r="AS38" s="686"/>
      <c r="AT38" s="686"/>
      <c r="AU38" s="686"/>
      <c r="AV38" s="686"/>
      <c r="AW38" s="686"/>
      <c r="AX38" s="686"/>
      <c r="AY38" s="687"/>
      <c r="AZ38" s="642">
        <v>5411</v>
      </c>
      <c r="BA38" s="643"/>
      <c r="BB38" s="643"/>
      <c r="BC38" s="643"/>
      <c r="BD38" s="661"/>
      <c r="BE38" s="661"/>
      <c r="BF38" s="688"/>
      <c r="BG38" s="681" t="s">
        <v>333</v>
      </c>
      <c r="BH38" s="682"/>
      <c r="BI38" s="682"/>
      <c r="BJ38" s="682"/>
      <c r="BK38" s="682"/>
      <c r="BL38" s="682"/>
      <c r="BM38" s="682"/>
      <c r="BN38" s="682"/>
      <c r="BO38" s="682"/>
      <c r="BP38" s="682"/>
      <c r="BQ38" s="682"/>
      <c r="BR38" s="682"/>
      <c r="BS38" s="682"/>
      <c r="BT38" s="682"/>
      <c r="BU38" s="683"/>
      <c r="BV38" s="642">
        <v>12145</v>
      </c>
      <c r="BW38" s="643"/>
      <c r="BX38" s="643"/>
      <c r="BY38" s="643"/>
      <c r="BZ38" s="643"/>
      <c r="CA38" s="643"/>
      <c r="CB38" s="689"/>
      <c r="CD38" s="681" t="s">
        <v>334</v>
      </c>
      <c r="CE38" s="682"/>
      <c r="CF38" s="682"/>
      <c r="CG38" s="682"/>
      <c r="CH38" s="682"/>
      <c r="CI38" s="682"/>
      <c r="CJ38" s="682"/>
      <c r="CK38" s="682"/>
      <c r="CL38" s="682"/>
      <c r="CM38" s="682"/>
      <c r="CN38" s="682"/>
      <c r="CO38" s="682"/>
      <c r="CP38" s="682"/>
      <c r="CQ38" s="683"/>
      <c r="CR38" s="642">
        <v>2422191</v>
      </c>
      <c r="CS38" s="643"/>
      <c r="CT38" s="643"/>
      <c r="CU38" s="643"/>
      <c r="CV38" s="643"/>
      <c r="CW38" s="643"/>
      <c r="CX38" s="643"/>
      <c r="CY38" s="644"/>
      <c r="CZ38" s="645">
        <v>6.5</v>
      </c>
      <c r="DA38" s="663"/>
      <c r="DB38" s="663"/>
      <c r="DC38" s="664"/>
      <c r="DD38" s="648">
        <v>2023633</v>
      </c>
      <c r="DE38" s="643"/>
      <c r="DF38" s="643"/>
      <c r="DG38" s="643"/>
      <c r="DH38" s="643"/>
      <c r="DI38" s="643"/>
      <c r="DJ38" s="643"/>
      <c r="DK38" s="644"/>
      <c r="DL38" s="648">
        <v>1632179</v>
      </c>
      <c r="DM38" s="643"/>
      <c r="DN38" s="643"/>
      <c r="DO38" s="643"/>
      <c r="DP38" s="643"/>
      <c r="DQ38" s="643"/>
      <c r="DR38" s="643"/>
      <c r="DS38" s="643"/>
      <c r="DT38" s="643"/>
      <c r="DU38" s="643"/>
      <c r="DV38" s="644"/>
      <c r="DW38" s="645">
        <v>9.5</v>
      </c>
      <c r="DX38" s="663"/>
      <c r="DY38" s="663"/>
      <c r="DZ38" s="663"/>
      <c r="EA38" s="663"/>
      <c r="EB38" s="663"/>
      <c r="EC38" s="684"/>
    </row>
    <row r="39" spans="2:133" ht="11.25" customHeight="1" x14ac:dyDescent="0.15">
      <c r="B39" s="639" t="s">
        <v>335</v>
      </c>
      <c r="C39" s="640"/>
      <c r="D39" s="640"/>
      <c r="E39" s="640"/>
      <c r="F39" s="640"/>
      <c r="G39" s="640"/>
      <c r="H39" s="640"/>
      <c r="I39" s="640"/>
      <c r="J39" s="640"/>
      <c r="K39" s="640"/>
      <c r="L39" s="640"/>
      <c r="M39" s="640"/>
      <c r="N39" s="640"/>
      <c r="O39" s="640"/>
      <c r="P39" s="640"/>
      <c r="Q39" s="641"/>
      <c r="R39" s="642">
        <v>1021100</v>
      </c>
      <c r="S39" s="643"/>
      <c r="T39" s="643"/>
      <c r="U39" s="643"/>
      <c r="V39" s="643"/>
      <c r="W39" s="643"/>
      <c r="X39" s="643"/>
      <c r="Y39" s="644"/>
      <c r="Z39" s="675">
        <v>2.6</v>
      </c>
      <c r="AA39" s="675"/>
      <c r="AB39" s="675"/>
      <c r="AC39" s="675"/>
      <c r="AD39" s="676" t="s">
        <v>128</v>
      </c>
      <c r="AE39" s="676"/>
      <c r="AF39" s="676"/>
      <c r="AG39" s="676"/>
      <c r="AH39" s="676"/>
      <c r="AI39" s="676"/>
      <c r="AJ39" s="676"/>
      <c r="AK39" s="676"/>
      <c r="AL39" s="645" t="s">
        <v>128</v>
      </c>
      <c r="AM39" s="646"/>
      <c r="AN39" s="646"/>
      <c r="AO39" s="677"/>
      <c r="AQ39" s="685" t="s">
        <v>336</v>
      </c>
      <c r="AR39" s="686"/>
      <c r="AS39" s="686"/>
      <c r="AT39" s="686"/>
      <c r="AU39" s="686"/>
      <c r="AV39" s="686"/>
      <c r="AW39" s="686"/>
      <c r="AX39" s="686"/>
      <c r="AY39" s="687"/>
      <c r="AZ39" s="642" t="s">
        <v>128</v>
      </c>
      <c r="BA39" s="643"/>
      <c r="BB39" s="643"/>
      <c r="BC39" s="643"/>
      <c r="BD39" s="661"/>
      <c r="BE39" s="661"/>
      <c r="BF39" s="688"/>
      <c r="BG39" s="681" t="s">
        <v>337</v>
      </c>
      <c r="BH39" s="682"/>
      <c r="BI39" s="682"/>
      <c r="BJ39" s="682"/>
      <c r="BK39" s="682"/>
      <c r="BL39" s="682"/>
      <c r="BM39" s="682"/>
      <c r="BN39" s="682"/>
      <c r="BO39" s="682"/>
      <c r="BP39" s="682"/>
      <c r="BQ39" s="682"/>
      <c r="BR39" s="682"/>
      <c r="BS39" s="682"/>
      <c r="BT39" s="682"/>
      <c r="BU39" s="683"/>
      <c r="BV39" s="642">
        <v>19161</v>
      </c>
      <c r="BW39" s="643"/>
      <c r="BX39" s="643"/>
      <c r="BY39" s="643"/>
      <c r="BZ39" s="643"/>
      <c r="CA39" s="643"/>
      <c r="CB39" s="689"/>
      <c r="CD39" s="681" t="s">
        <v>338</v>
      </c>
      <c r="CE39" s="682"/>
      <c r="CF39" s="682"/>
      <c r="CG39" s="682"/>
      <c r="CH39" s="682"/>
      <c r="CI39" s="682"/>
      <c r="CJ39" s="682"/>
      <c r="CK39" s="682"/>
      <c r="CL39" s="682"/>
      <c r="CM39" s="682"/>
      <c r="CN39" s="682"/>
      <c r="CO39" s="682"/>
      <c r="CP39" s="682"/>
      <c r="CQ39" s="683"/>
      <c r="CR39" s="642">
        <v>674661</v>
      </c>
      <c r="CS39" s="661"/>
      <c r="CT39" s="661"/>
      <c r="CU39" s="661"/>
      <c r="CV39" s="661"/>
      <c r="CW39" s="661"/>
      <c r="CX39" s="661"/>
      <c r="CY39" s="662"/>
      <c r="CZ39" s="645">
        <v>1.8</v>
      </c>
      <c r="DA39" s="663"/>
      <c r="DB39" s="663"/>
      <c r="DC39" s="664"/>
      <c r="DD39" s="648">
        <v>486790</v>
      </c>
      <c r="DE39" s="661"/>
      <c r="DF39" s="661"/>
      <c r="DG39" s="661"/>
      <c r="DH39" s="661"/>
      <c r="DI39" s="661"/>
      <c r="DJ39" s="661"/>
      <c r="DK39" s="662"/>
      <c r="DL39" s="648" t="s">
        <v>236</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15">
      <c r="B40" s="639" t="s">
        <v>339</v>
      </c>
      <c r="C40" s="640"/>
      <c r="D40" s="640"/>
      <c r="E40" s="640"/>
      <c r="F40" s="640"/>
      <c r="G40" s="640"/>
      <c r="H40" s="640"/>
      <c r="I40" s="640"/>
      <c r="J40" s="640"/>
      <c r="K40" s="640"/>
      <c r="L40" s="640"/>
      <c r="M40" s="640"/>
      <c r="N40" s="640"/>
      <c r="O40" s="640"/>
      <c r="P40" s="640"/>
      <c r="Q40" s="641"/>
      <c r="R40" s="642" t="s">
        <v>236</v>
      </c>
      <c r="S40" s="643"/>
      <c r="T40" s="643"/>
      <c r="U40" s="643"/>
      <c r="V40" s="643"/>
      <c r="W40" s="643"/>
      <c r="X40" s="643"/>
      <c r="Y40" s="644"/>
      <c r="Z40" s="675" t="s">
        <v>236</v>
      </c>
      <c r="AA40" s="675"/>
      <c r="AB40" s="675"/>
      <c r="AC40" s="675"/>
      <c r="AD40" s="676" t="s">
        <v>128</v>
      </c>
      <c r="AE40" s="676"/>
      <c r="AF40" s="676"/>
      <c r="AG40" s="676"/>
      <c r="AH40" s="676"/>
      <c r="AI40" s="676"/>
      <c r="AJ40" s="676"/>
      <c r="AK40" s="676"/>
      <c r="AL40" s="645" t="s">
        <v>128</v>
      </c>
      <c r="AM40" s="646"/>
      <c r="AN40" s="646"/>
      <c r="AO40" s="677"/>
      <c r="AQ40" s="685" t="s">
        <v>340</v>
      </c>
      <c r="AR40" s="686"/>
      <c r="AS40" s="686"/>
      <c r="AT40" s="686"/>
      <c r="AU40" s="686"/>
      <c r="AV40" s="686"/>
      <c r="AW40" s="686"/>
      <c r="AX40" s="686"/>
      <c r="AY40" s="687"/>
      <c r="AZ40" s="642" t="s">
        <v>128</v>
      </c>
      <c r="BA40" s="643"/>
      <c r="BB40" s="643"/>
      <c r="BC40" s="643"/>
      <c r="BD40" s="661"/>
      <c r="BE40" s="661"/>
      <c r="BF40" s="688"/>
      <c r="BG40" s="690" t="s">
        <v>341</v>
      </c>
      <c r="BH40" s="691"/>
      <c r="BI40" s="691"/>
      <c r="BJ40" s="691"/>
      <c r="BK40" s="691"/>
      <c r="BL40" s="236"/>
      <c r="BM40" s="682" t="s">
        <v>342</v>
      </c>
      <c r="BN40" s="682"/>
      <c r="BO40" s="682"/>
      <c r="BP40" s="682"/>
      <c r="BQ40" s="682"/>
      <c r="BR40" s="682"/>
      <c r="BS40" s="682"/>
      <c r="BT40" s="682"/>
      <c r="BU40" s="683"/>
      <c r="BV40" s="642">
        <v>87</v>
      </c>
      <c r="BW40" s="643"/>
      <c r="BX40" s="643"/>
      <c r="BY40" s="643"/>
      <c r="BZ40" s="643"/>
      <c r="CA40" s="643"/>
      <c r="CB40" s="689"/>
      <c r="CD40" s="681" t="s">
        <v>343</v>
      </c>
      <c r="CE40" s="682"/>
      <c r="CF40" s="682"/>
      <c r="CG40" s="682"/>
      <c r="CH40" s="682"/>
      <c r="CI40" s="682"/>
      <c r="CJ40" s="682"/>
      <c r="CK40" s="682"/>
      <c r="CL40" s="682"/>
      <c r="CM40" s="682"/>
      <c r="CN40" s="682"/>
      <c r="CO40" s="682"/>
      <c r="CP40" s="682"/>
      <c r="CQ40" s="683"/>
      <c r="CR40" s="642">
        <v>39148</v>
      </c>
      <c r="CS40" s="643"/>
      <c r="CT40" s="643"/>
      <c r="CU40" s="643"/>
      <c r="CV40" s="643"/>
      <c r="CW40" s="643"/>
      <c r="CX40" s="643"/>
      <c r="CY40" s="644"/>
      <c r="CZ40" s="645">
        <v>0.1</v>
      </c>
      <c r="DA40" s="663"/>
      <c r="DB40" s="663"/>
      <c r="DC40" s="664"/>
      <c r="DD40" s="648">
        <v>7883</v>
      </c>
      <c r="DE40" s="643"/>
      <c r="DF40" s="643"/>
      <c r="DG40" s="643"/>
      <c r="DH40" s="643"/>
      <c r="DI40" s="643"/>
      <c r="DJ40" s="643"/>
      <c r="DK40" s="644"/>
      <c r="DL40" s="648">
        <v>7883</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15">
      <c r="B41" s="639" t="s">
        <v>344</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128</v>
      </c>
      <c r="AM41" s="646"/>
      <c r="AN41" s="646"/>
      <c r="AO41" s="677"/>
      <c r="AQ41" s="685" t="s">
        <v>345</v>
      </c>
      <c r="AR41" s="686"/>
      <c r="AS41" s="686"/>
      <c r="AT41" s="686"/>
      <c r="AU41" s="686"/>
      <c r="AV41" s="686"/>
      <c r="AW41" s="686"/>
      <c r="AX41" s="686"/>
      <c r="AY41" s="687"/>
      <c r="AZ41" s="642">
        <v>716406</v>
      </c>
      <c r="BA41" s="643"/>
      <c r="BB41" s="643"/>
      <c r="BC41" s="643"/>
      <c r="BD41" s="661"/>
      <c r="BE41" s="661"/>
      <c r="BF41" s="688"/>
      <c r="BG41" s="690"/>
      <c r="BH41" s="691"/>
      <c r="BI41" s="691"/>
      <c r="BJ41" s="691"/>
      <c r="BK41" s="691"/>
      <c r="BL41" s="236"/>
      <c r="BM41" s="682" t="s">
        <v>346</v>
      </c>
      <c r="BN41" s="682"/>
      <c r="BO41" s="682"/>
      <c r="BP41" s="682"/>
      <c r="BQ41" s="682"/>
      <c r="BR41" s="682"/>
      <c r="BS41" s="682"/>
      <c r="BT41" s="682"/>
      <c r="BU41" s="683"/>
      <c r="BV41" s="642">
        <v>2</v>
      </c>
      <c r="BW41" s="643"/>
      <c r="BX41" s="643"/>
      <c r="BY41" s="643"/>
      <c r="BZ41" s="643"/>
      <c r="CA41" s="643"/>
      <c r="CB41" s="689"/>
      <c r="CD41" s="681" t="s">
        <v>347</v>
      </c>
      <c r="CE41" s="682"/>
      <c r="CF41" s="682"/>
      <c r="CG41" s="682"/>
      <c r="CH41" s="682"/>
      <c r="CI41" s="682"/>
      <c r="CJ41" s="682"/>
      <c r="CK41" s="682"/>
      <c r="CL41" s="682"/>
      <c r="CM41" s="682"/>
      <c r="CN41" s="682"/>
      <c r="CO41" s="682"/>
      <c r="CP41" s="682"/>
      <c r="CQ41" s="683"/>
      <c r="CR41" s="642" t="s">
        <v>236</v>
      </c>
      <c r="CS41" s="661"/>
      <c r="CT41" s="661"/>
      <c r="CU41" s="661"/>
      <c r="CV41" s="661"/>
      <c r="CW41" s="661"/>
      <c r="CX41" s="661"/>
      <c r="CY41" s="662"/>
      <c r="CZ41" s="645" t="s">
        <v>128</v>
      </c>
      <c r="DA41" s="663"/>
      <c r="DB41" s="663"/>
      <c r="DC41" s="664"/>
      <c r="DD41" s="648" t="s">
        <v>177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348</v>
      </c>
      <c r="C42" s="640"/>
      <c r="D42" s="640"/>
      <c r="E42" s="640"/>
      <c r="F42" s="640"/>
      <c r="G42" s="640"/>
      <c r="H42" s="640"/>
      <c r="I42" s="640"/>
      <c r="J42" s="640"/>
      <c r="K42" s="640"/>
      <c r="L42" s="640"/>
      <c r="M42" s="640"/>
      <c r="N42" s="640"/>
      <c r="O42" s="640"/>
      <c r="P42" s="640"/>
      <c r="Q42" s="641"/>
      <c r="R42" s="642">
        <v>200000</v>
      </c>
      <c r="S42" s="643"/>
      <c r="T42" s="643"/>
      <c r="U42" s="643"/>
      <c r="V42" s="643"/>
      <c r="W42" s="643"/>
      <c r="X42" s="643"/>
      <c r="Y42" s="644"/>
      <c r="Z42" s="675">
        <v>0.5</v>
      </c>
      <c r="AA42" s="675"/>
      <c r="AB42" s="675"/>
      <c r="AC42" s="675"/>
      <c r="AD42" s="676" t="s">
        <v>236</v>
      </c>
      <c r="AE42" s="676"/>
      <c r="AF42" s="676"/>
      <c r="AG42" s="676"/>
      <c r="AH42" s="676"/>
      <c r="AI42" s="676"/>
      <c r="AJ42" s="676"/>
      <c r="AK42" s="676"/>
      <c r="AL42" s="645" t="s">
        <v>236</v>
      </c>
      <c r="AM42" s="646"/>
      <c r="AN42" s="646"/>
      <c r="AO42" s="677"/>
      <c r="AQ42" s="678" t="s">
        <v>349</v>
      </c>
      <c r="AR42" s="679"/>
      <c r="AS42" s="679"/>
      <c r="AT42" s="679"/>
      <c r="AU42" s="679"/>
      <c r="AV42" s="679"/>
      <c r="AW42" s="679"/>
      <c r="AX42" s="679"/>
      <c r="AY42" s="680"/>
      <c r="AZ42" s="626">
        <v>1700374</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294</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2419010</v>
      </c>
      <c r="CS42" s="643"/>
      <c r="CT42" s="643"/>
      <c r="CU42" s="643"/>
      <c r="CV42" s="643"/>
      <c r="CW42" s="643"/>
      <c r="CX42" s="643"/>
      <c r="CY42" s="644"/>
      <c r="CZ42" s="645">
        <v>6.5</v>
      </c>
      <c r="DA42" s="646"/>
      <c r="DB42" s="646"/>
      <c r="DC42" s="647"/>
      <c r="DD42" s="648">
        <v>819673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352</v>
      </c>
      <c r="C43" s="624"/>
      <c r="D43" s="624"/>
      <c r="E43" s="624"/>
      <c r="F43" s="624"/>
      <c r="G43" s="624"/>
      <c r="H43" s="624"/>
      <c r="I43" s="624"/>
      <c r="J43" s="624"/>
      <c r="K43" s="624"/>
      <c r="L43" s="624"/>
      <c r="M43" s="624"/>
      <c r="N43" s="624"/>
      <c r="O43" s="624"/>
      <c r="P43" s="624"/>
      <c r="Q43" s="625"/>
      <c r="R43" s="626">
        <v>38741486</v>
      </c>
      <c r="S43" s="665"/>
      <c r="T43" s="665"/>
      <c r="U43" s="665"/>
      <c r="V43" s="665"/>
      <c r="W43" s="665"/>
      <c r="X43" s="665"/>
      <c r="Y43" s="666"/>
      <c r="Z43" s="667">
        <v>100</v>
      </c>
      <c r="AA43" s="667"/>
      <c r="AB43" s="667"/>
      <c r="AC43" s="667"/>
      <c r="AD43" s="668">
        <v>17012634</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62680</v>
      </c>
      <c r="CS43" s="661"/>
      <c r="CT43" s="661"/>
      <c r="CU43" s="661"/>
      <c r="CV43" s="661"/>
      <c r="CW43" s="661"/>
      <c r="CX43" s="661"/>
      <c r="CY43" s="662"/>
      <c r="CZ43" s="645">
        <v>0.2</v>
      </c>
      <c r="DA43" s="663"/>
      <c r="DB43" s="663"/>
      <c r="DC43" s="664"/>
      <c r="DD43" s="648">
        <v>62680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354</v>
      </c>
      <c r="CG44" s="640"/>
      <c r="CH44" s="640"/>
      <c r="CI44" s="640"/>
      <c r="CJ44" s="640"/>
      <c r="CK44" s="640"/>
      <c r="CL44" s="640"/>
      <c r="CM44" s="640"/>
      <c r="CN44" s="640"/>
      <c r="CO44" s="640"/>
      <c r="CP44" s="640"/>
      <c r="CQ44" s="641"/>
      <c r="CR44" s="642">
        <v>2419010</v>
      </c>
      <c r="CS44" s="643"/>
      <c r="CT44" s="643"/>
      <c r="CU44" s="643"/>
      <c r="CV44" s="643"/>
      <c r="CW44" s="643"/>
      <c r="CX44" s="643"/>
      <c r="CY44" s="644"/>
      <c r="CZ44" s="645">
        <v>6.5</v>
      </c>
      <c r="DA44" s="646"/>
      <c r="DB44" s="646"/>
      <c r="DC44" s="647"/>
      <c r="DD44" s="648">
        <v>819673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1505495</v>
      </c>
      <c r="CS45" s="661"/>
      <c r="CT45" s="661"/>
      <c r="CU45" s="661"/>
      <c r="CV45" s="661"/>
      <c r="CW45" s="661"/>
      <c r="CX45" s="661"/>
      <c r="CY45" s="662"/>
      <c r="CZ45" s="645">
        <v>4.0999999999999996</v>
      </c>
      <c r="DA45" s="663"/>
      <c r="DB45" s="663"/>
      <c r="DC45" s="664"/>
      <c r="DD45" s="648">
        <v>411887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903515</v>
      </c>
      <c r="CS46" s="643"/>
      <c r="CT46" s="643"/>
      <c r="CU46" s="643"/>
      <c r="CV46" s="643"/>
      <c r="CW46" s="643"/>
      <c r="CX46" s="643"/>
      <c r="CY46" s="644"/>
      <c r="CZ46" s="645">
        <v>2.4</v>
      </c>
      <c r="DA46" s="646"/>
      <c r="DB46" s="646"/>
      <c r="DC46" s="647"/>
      <c r="DD46" s="648">
        <v>397786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t="s">
        <v>128</v>
      </c>
      <c r="CS47" s="661"/>
      <c r="CT47" s="661"/>
      <c r="CU47" s="661"/>
      <c r="CV47" s="661"/>
      <c r="CW47" s="661"/>
      <c r="CX47" s="661"/>
      <c r="CY47" s="662"/>
      <c r="CZ47" s="645" t="s">
        <v>128</v>
      </c>
      <c r="DA47" s="663"/>
      <c r="DB47" s="663"/>
      <c r="DC47" s="664"/>
      <c r="DD47" s="648" t="s">
        <v>128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37050872</v>
      </c>
      <c r="CS49" s="627"/>
      <c r="CT49" s="627"/>
      <c r="CU49" s="627"/>
      <c r="CV49" s="627"/>
      <c r="CW49" s="627"/>
      <c r="CX49" s="627"/>
      <c r="CY49" s="628"/>
      <c r="CZ49" s="629">
        <v>100</v>
      </c>
      <c r="DA49" s="630"/>
      <c r="DB49" s="630"/>
      <c r="DC49" s="631"/>
      <c r="DD49" s="632">
        <v>19219132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1bSzcGk4Ij9/bQdjhVlY4KOmXkuiQqwRmoeodjnvQjqJXERH9GGcOkOCnR1n3lZeld1OmcBtfVLOHI8okLVrMQ==" saltValue="o9m0+/FSOlM7CKWqdWCHI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5" zoomScale="70" zoomScaleNormal="25" zoomScaleSheetLayoutView="70" workbookViewId="0">
      <selection activeCell="B30" sqref="B30:P3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2" t="s">
        <v>364</v>
      </c>
      <c r="DK2" s="1173"/>
      <c r="DL2" s="1173"/>
      <c r="DM2" s="1173"/>
      <c r="DN2" s="1173"/>
      <c r="DO2" s="1174"/>
      <c r="DP2" s="251"/>
      <c r="DQ2" s="1172" t="s">
        <v>365</v>
      </c>
      <c r="DR2" s="1173"/>
      <c r="DS2" s="1173"/>
      <c r="DT2" s="1173"/>
      <c r="DU2" s="1173"/>
      <c r="DV2" s="1173"/>
      <c r="DW2" s="1173"/>
      <c r="DX2" s="1173"/>
      <c r="DY2" s="1173"/>
      <c r="DZ2" s="117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5" t="s">
        <v>366</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5"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60" t="s">
        <v>382</v>
      </c>
      <c r="DH5" s="1161"/>
      <c r="DI5" s="1161"/>
      <c r="DJ5" s="1161"/>
      <c r="DK5" s="1162"/>
      <c r="DL5" s="1160" t="s">
        <v>383</v>
      </c>
      <c r="DM5" s="1161"/>
      <c r="DN5" s="1161"/>
      <c r="DO5" s="1161"/>
      <c r="DP5" s="1162"/>
      <c r="DQ5" s="1058" t="s">
        <v>384</v>
      </c>
      <c r="DR5" s="1059"/>
      <c r="DS5" s="1059"/>
      <c r="DT5" s="1059"/>
      <c r="DU5" s="1060"/>
      <c r="DV5" s="1058" t="s">
        <v>375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6"/>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63"/>
      <c r="DH6" s="1164"/>
      <c r="DI6" s="1164"/>
      <c r="DJ6" s="1164"/>
      <c r="DK6" s="1165"/>
      <c r="DL6" s="1163"/>
      <c r="DM6" s="1164"/>
      <c r="DN6" s="1164"/>
      <c r="DO6" s="1164"/>
      <c r="DP6" s="1165"/>
      <c r="DQ6" s="1061"/>
      <c r="DR6" s="1062"/>
      <c r="DS6" s="1062"/>
      <c r="DT6" s="1062"/>
      <c r="DU6" s="1063"/>
      <c r="DV6" s="1061"/>
      <c r="DW6" s="1062"/>
      <c r="DX6" s="1062"/>
      <c r="DY6" s="1062"/>
      <c r="DZ6" s="1075"/>
      <c r="EA6" s="256"/>
    </row>
    <row r="7" spans="1:131" s="257" customFormat="1" ht="26.25" customHeight="1" thickTop="1" x14ac:dyDescent="0.15">
      <c r="A7" s="260">
        <v>1</v>
      </c>
      <c r="B7" s="1112" t="s">
        <v>385</v>
      </c>
      <c r="C7" s="1113"/>
      <c r="D7" s="1113"/>
      <c r="E7" s="1113"/>
      <c r="F7" s="1113"/>
      <c r="G7" s="1113"/>
      <c r="H7" s="1113"/>
      <c r="I7" s="1113"/>
      <c r="J7" s="1113"/>
      <c r="K7" s="1113"/>
      <c r="L7" s="1113"/>
      <c r="M7" s="1113"/>
      <c r="N7" s="1113"/>
      <c r="O7" s="1113"/>
      <c r="P7" s="1114"/>
      <c r="Q7" s="1166">
        <v>38755</v>
      </c>
      <c r="R7" s="1167"/>
      <c r="S7" s="1167"/>
      <c r="T7" s="1167"/>
      <c r="U7" s="1167"/>
      <c r="V7" s="1167">
        <v>37065</v>
      </c>
      <c r="W7" s="1167"/>
      <c r="X7" s="1167"/>
      <c r="Y7" s="1167"/>
      <c r="Z7" s="1167"/>
      <c r="AA7" s="1167">
        <v>1691</v>
      </c>
      <c r="AB7" s="1167"/>
      <c r="AC7" s="1167"/>
      <c r="AD7" s="1167"/>
      <c r="AE7" s="1168"/>
      <c r="AF7" s="1169">
        <v>1129</v>
      </c>
      <c r="AG7" s="1170"/>
      <c r="AH7" s="1170"/>
      <c r="AI7" s="1170"/>
      <c r="AJ7" s="1171"/>
      <c r="AK7" s="1153"/>
      <c r="AL7" s="1154"/>
      <c r="AM7" s="1154"/>
      <c r="AN7" s="1154"/>
      <c r="AO7" s="1154"/>
      <c r="AP7" s="1154">
        <v>15881</v>
      </c>
      <c r="AQ7" s="1154"/>
      <c r="AR7" s="1154"/>
      <c r="AS7" s="1154"/>
      <c r="AT7" s="1154"/>
      <c r="AU7" s="1155"/>
      <c r="AV7" s="1155"/>
      <c r="AW7" s="1155"/>
      <c r="AX7" s="1155"/>
      <c r="AY7" s="1156"/>
      <c r="AZ7" s="254"/>
      <c r="BA7" s="254"/>
      <c r="BB7" s="254"/>
      <c r="BC7" s="254"/>
      <c r="BD7" s="254"/>
      <c r="BE7" s="255"/>
      <c r="BF7" s="255"/>
      <c r="BG7" s="255"/>
      <c r="BH7" s="255"/>
      <c r="BI7" s="255"/>
      <c r="BJ7" s="255"/>
      <c r="BK7" s="255"/>
      <c r="BL7" s="255"/>
      <c r="BM7" s="255"/>
      <c r="BN7" s="255"/>
      <c r="BO7" s="255"/>
      <c r="BP7" s="255"/>
      <c r="BQ7" s="261">
        <v>1</v>
      </c>
      <c r="BR7" s="262"/>
      <c r="BS7" s="1157" t="s">
        <v>577</v>
      </c>
      <c r="BT7" s="1158"/>
      <c r="BU7" s="1158"/>
      <c r="BV7" s="1158"/>
      <c r="BW7" s="1158"/>
      <c r="BX7" s="1158"/>
      <c r="BY7" s="1158"/>
      <c r="BZ7" s="1158"/>
      <c r="CA7" s="1158"/>
      <c r="CB7" s="1158"/>
      <c r="CC7" s="1158"/>
      <c r="CD7" s="1158"/>
      <c r="CE7" s="1158"/>
      <c r="CF7" s="1158"/>
      <c r="CG7" s="1159"/>
      <c r="CH7" s="1150">
        <v>0</v>
      </c>
      <c r="CI7" s="1151"/>
      <c r="CJ7" s="1151"/>
      <c r="CK7" s="1151"/>
      <c r="CL7" s="1152"/>
      <c r="CM7" s="1150">
        <v>79</v>
      </c>
      <c r="CN7" s="1151"/>
      <c r="CO7" s="1151"/>
      <c r="CP7" s="1151"/>
      <c r="CQ7" s="1152"/>
      <c r="CR7" s="1150">
        <v>2</v>
      </c>
      <c r="CS7" s="1151"/>
      <c r="CT7" s="1151"/>
      <c r="CU7" s="1151"/>
      <c r="CV7" s="1152"/>
      <c r="CW7" s="1150">
        <v>1</v>
      </c>
      <c r="CX7" s="1151"/>
      <c r="CY7" s="1151"/>
      <c r="CZ7" s="1151"/>
      <c r="DA7" s="1152"/>
      <c r="DB7" s="1150" t="s">
        <v>584</v>
      </c>
      <c r="DC7" s="1151"/>
      <c r="DD7" s="1151"/>
      <c r="DE7" s="1151"/>
      <c r="DF7" s="1152"/>
      <c r="DG7" s="1150">
        <v>452</v>
      </c>
      <c r="DH7" s="1151"/>
      <c r="DI7" s="1151"/>
      <c r="DJ7" s="1151"/>
      <c r="DK7" s="1152"/>
      <c r="DL7" s="1150" t="s">
        <v>584</v>
      </c>
      <c r="DM7" s="1151"/>
      <c r="DN7" s="1151"/>
      <c r="DO7" s="1151"/>
      <c r="DP7" s="1152"/>
      <c r="DQ7" s="1150" t="s">
        <v>584</v>
      </c>
      <c r="DR7" s="1151"/>
      <c r="DS7" s="1151"/>
      <c r="DT7" s="1151"/>
      <c r="DU7" s="1152"/>
      <c r="DV7" s="1177"/>
      <c r="DW7" s="1178"/>
      <c r="DX7" s="1178"/>
      <c r="DY7" s="1178"/>
      <c r="DZ7" s="1179"/>
      <c r="EA7" s="256"/>
    </row>
    <row r="8" spans="1:131" s="257" customFormat="1" ht="26.25" customHeight="1" x14ac:dyDescent="0.15">
      <c r="A8" s="263">
        <v>2</v>
      </c>
      <c r="B8" s="1099" t="s">
        <v>386</v>
      </c>
      <c r="C8" s="1100"/>
      <c r="D8" s="1100"/>
      <c r="E8" s="1100"/>
      <c r="F8" s="1100"/>
      <c r="G8" s="1100"/>
      <c r="H8" s="1100"/>
      <c r="I8" s="1100"/>
      <c r="J8" s="1100"/>
      <c r="K8" s="1100"/>
      <c r="L8" s="1100"/>
      <c r="M8" s="1100"/>
      <c r="N8" s="1100"/>
      <c r="O8" s="1100"/>
      <c r="P8" s="1101"/>
      <c r="Q8" s="1105">
        <v>223</v>
      </c>
      <c r="R8" s="1106"/>
      <c r="S8" s="1106"/>
      <c r="T8" s="1106"/>
      <c r="U8" s="1106"/>
      <c r="V8" s="1106">
        <v>223</v>
      </c>
      <c r="W8" s="1106"/>
      <c r="X8" s="1106"/>
      <c r="Y8" s="1106"/>
      <c r="Z8" s="1106"/>
      <c r="AA8" s="1106">
        <v>0</v>
      </c>
      <c r="AB8" s="1106"/>
      <c r="AC8" s="1106"/>
      <c r="AD8" s="1106"/>
      <c r="AE8" s="1107"/>
      <c r="AF8" s="1076" t="s">
        <v>387</v>
      </c>
      <c r="AG8" s="1077"/>
      <c r="AH8" s="1077"/>
      <c r="AI8" s="1077"/>
      <c r="AJ8" s="1078"/>
      <c r="AK8" s="1148">
        <v>187</v>
      </c>
      <c r="AL8" s="1149"/>
      <c r="AM8" s="1149"/>
      <c r="AN8" s="1149"/>
      <c r="AO8" s="1149"/>
      <c r="AP8" s="1149"/>
      <c r="AQ8" s="1149"/>
      <c r="AR8" s="1149"/>
      <c r="AS8" s="1149"/>
      <c r="AT8" s="1149"/>
      <c r="AU8" s="1146"/>
      <c r="AV8" s="1146"/>
      <c r="AW8" s="1146"/>
      <c r="AX8" s="1146"/>
      <c r="AY8" s="1147"/>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9"/>
      <c r="C9" s="1100"/>
      <c r="D9" s="1100"/>
      <c r="E9" s="1100"/>
      <c r="F9" s="1100"/>
      <c r="G9" s="1100"/>
      <c r="H9" s="1100"/>
      <c r="I9" s="1100"/>
      <c r="J9" s="1100"/>
      <c r="K9" s="1100"/>
      <c r="L9" s="1100"/>
      <c r="M9" s="1100"/>
      <c r="N9" s="1100"/>
      <c r="O9" s="1100"/>
      <c r="P9" s="1101"/>
      <c r="Q9" s="1105"/>
      <c r="R9" s="1106"/>
      <c r="S9" s="1106"/>
      <c r="T9" s="1106"/>
      <c r="U9" s="1106"/>
      <c r="V9" s="1106"/>
      <c r="W9" s="1106"/>
      <c r="X9" s="1106"/>
      <c r="Y9" s="1106"/>
      <c r="Z9" s="1106"/>
      <c r="AA9" s="1106"/>
      <c r="AB9" s="1106"/>
      <c r="AC9" s="1106"/>
      <c r="AD9" s="1106"/>
      <c r="AE9" s="1107"/>
      <c r="AF9" s="1076"/>
      <c r="AG9" s="1077"/>
      <c r="AH9" s="1077"/>
      <c r="AI9" s="1077"/>
      <c r="AJ9" s="1078"/>
      <c r="AK9" s="1148"/>
      <c r="AL9" s="1149"/>
      <c r="AM9" s="1149"/>
      <c r="AN9" s="1149"/>
      <c r="AO9" s="1149"/>
      <c r="AP9" s="1149"/>
      <c r="AQ9" s="1149"/>
      <c r="AR9" s="1149"/>
      <c r="AS9" s="1149"/>
      <c r="AT9" s="1149"/>
      <c r="AU9" s="1146"/>
      <c r="AV9" s="1146"/>
      <c r="AW9" s="1146"/>
      <c r="AX9" s="1146"/>
      <c r="AY9" s="1147"/>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9"/>
      <c r="C10" s="1100"/>
      <c r="D10" s="1100"/>
      <c r="E10" s="1100"/>
      <c r="F10" s="1100"/>
      <c r="G10" s="1100"/>
      <c r="H10" s="1100"/>
      <c r="I10" s="1100"/>
      <c r="J10" s="1100"/>
      <c r="K10" s="1100"/>
      <c r="L10" s="1100"/>
      <c r="M10" s="1100"/>
      <c r="N10" s="1100"/>
      <c r="O10" s="1100"/>
      <c r="P10" s="1101"/>
      <c r="Q10" s="1105"/>
      <c r="R10" s="1106"/>
      <c r="S10" s="1106"/>
      <c r="T10" s="1106"/>
      <c r="U10" s="1106"/>
      <c r="V10" s="1106"/>
      <c r="W10" s="1106"/>
      <c r="X10" s="1106"/>
      <c r="Y10" s="1106"/>
      <c r="Z10" s="1106"/>
      <c r="AA10" s="1106"/>
      <c r="AB10" s="1106"/>
      <c r="AC10" s="1106"/>
      <c r="AD10" s="1106"/>
      <c r="AE10" s="1107"/>
      <c r="AF10" s="1076"/>
      <c r="AG10" s="1077"/>
      <c r="AH10" s="1077"/>
      <c r="AI10" s="1077"/>
      <c r="AJ10" s="1078"/>
      <c r="AK10" s="1148"/>
      <c r="AL10" s="1149"/>
      <c r="AM10" s="1149"/>
      <c r="AN10" s="1149"/>
      <c r="AO10" s="1149"/>
      <c r="AP10" s="1149"/>
      <c r="AQ10" s="1149"/>
      <c r="AR10" s="1149"/>
      <c r="AS10" s="1149"/>
      <c r="AT10" s="1149"/>
      <c r="AU10" s="1146"/>
      <c r="AV10" s="1146"/>
      <c r="AW10" s="1146"/>
      <c r="AX10" s="1146"/>
      <c r="AY10" s="1147"/>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9"/>
      <c r="C11" s="1100"/>
      <c r="D11" s="1100"/>
      <c r="E11" s="1100"/>
      <c r="F11" s="1100"/>
      <c r="G11" s="1100"/>
      <c r="H11" s="1100"/>
      <c r="I11" s="1100"/>
      <c r="J11" s="1100"/>
      <c r="K11" s="1100"/>
      <c r="L11" s="1100"/>
      <c r="M11" s="1100"/>
      <c r="N11" s="1100"/>
      <c r="O11" s="1100"/>
      <c r="P11" s="1101"/>
      <c r="Q11" s="1105"/>
      <c r="R11" s="1106"/>
      <c r="S11" s="1106"/>
      <c r="T11" s="1106"/>
      <c r="U11" s="1106"/>
      <c r="V11" s="1106"/>
      <c r="W11" s="1106"/>
      <c r="X11" s="1106"/>
      <c r="Y11" s="1106"/>
      <c r="Z11" s="1106"/>
      <c r="AA11" s="1106"/>
      <c r="AB11" s="1106"/>
      <c r="AC11" s="1106"/>
      <c r="AD11" s="1106"/>
      <c r="AE11" s="1107"/>
      <c r="AF11" s="1076"/>
      <c r="AG11" s="1077"/>
      <c r="AH11" s="1077"/>
      <c r="AI11" s="1077"/>
      <c r="AJ11" s="1078"/>
      <c r="AK11" s="1148"/>
      <c r="AL11" s="1149"/>
      <c r="AM11" s="1149"/>
      <c r="AN11" s="1149"/>
      <c r="AO11" s="1149"/>
      <c r="AP11" s="1149"/>
      <c r="AQ11" s="1149"/>
      <c r="AR11" s="1149"/>
      <c r="AS11" s="1149"/>
      <c r="AT11" s="1149"/>
      <c r="AU11" s="1146"/>
      <c r="AV11" s="1146"/>
      <c r="AW11" s="1146"/>
      <c r="AX11" s="1146"/>
      <c r="AY11" s="1147"/>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9"/>
      <c r="C12" s="1100"/>
      <c r="D12" s="1100"/>
      <c r="E12" s="1100"/>
      <c r="F12" s="1100"/>
      <c r="G12" s="1100"/>
      <c r="H12" s="1100"/>
      <c r="I12" s="1100"/>
      <c r="J12" s="1100"/>
      <c r="K12" s="1100"/>
      <c r="L12" s="1100"/>
      <c r="M12" s="1100"/>
      <c r="N12" s="1100"/>
      <c r="O12" s="1100"/>
      <c r="P12" s="1101"/>
      <c r="Q12" s="1105"/>
      <c r="R12" s="1106"/>
      <c r="S12" s="1106"/>
      <c r="T12" s="1106"/>
      <c r="U12" s="1106"/>
      <c r="V12" s="1106"/>
      <c r="W12" s="1106"/>
      <c r="X12" s="1106"/>
      <c r="Y12" s="1106"/>
      <c r="Z12" s="1106"/>
      <c r="AA12" s="1106"/>
      <c r="AB12" s="1106"/>
      <c r="AC12" s="1106"/>
      <c r="AD12" s="1106"/>
      <c r="AE12" s="1107"/>
      <c r="AF12" s="1076"/>
      <c r="AG12" s="1077"/>
      <c r="AH12" s="1077"/>
      <c r="AI12" s="1077"/>
      <c r="AJ12" s="1078"/>
      <c r="AK12" s="1148"/>
      <c r="AL12" s="1149"/>
      <c r="AM12" s="1149"/>
      <c r="AN12" s="1149"/>
      <c r="AO12" s="1149"/>
      <c r="AP12" s="1149"/>
      <c r="AQ12" s="1149"/>
      <c r="AR12" s="1149"/>
      <c r="AS12" s="1149"/>
      <c r="AT12" s="1149"/>
      <c r="AU12" s="1146"/>
      <c r="AV12" s="1146"/>
      <c r="AW12" s="1146"/>
      <c r="AX12" s="1146"/>
      <c r="AY12" s="1147"/>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9"/>
      <c r="C13" s="1100"/>
      <c r="D13" s="1100"/>
      <c r="E13" s="1100"/>
      <c r="F13" s="1100"/>
      <c r="G13" s="1100"/>
      <c r="H13" s="1100"/>
      <c r="I13" s="1100"/>
      <c r="J13" s="1100"/>
      <c r="K13" s="1100"/>
      <c r="L13" s="1100"/>
      <c r="M13" s="1100"/>
      <c r="N13" s="1100"/>
      <c r="O13" s="1100"/>
      <c r="P13" s="1101"/>
      <c r="Q13" s="1105"/>
      <c r="R13" s="1106"/>
      <c r="S13" s="1106"/>
      <c r="T13" s="1106"/>
      <c r="U13" s="1106"/>
      <c r="V13" s="1106"/>
      <c r="W13" s="1106"/>
      <c r="X13" s="1106"/>
      <c r="Y13" s="1106"/>
      <c r="Z13" s="1106"/>
      <c r="AA13" s="1106"/>
      <c r="AB13" s="1106"/>
      <c r="AC13" s="1106"/>
      <c r="AD13" s="1106"/>
      <c r="AE13" s="1107"/>
      <c r="AF13" s="1076"/>
      <c r="AG13" s="1077"/>
      <c r="AH13" s="1077"/>
      <c r="AI13" s="1077"/>
      <c r="AJ13" s="1078"/>
      <c r="AK13" s="1148"/>
      <c r="AL13" s="1149"/>
      <c r="AM13" s="1149"/>
      <c r="AN13" s="1149"/>
      <c r="AO13" s="1149"/>
      <c r="AP13" s="1149"/>
      <c r="AQ13" s="1149"/>
      <c r="AR13" s="1149"/>
      <c r="AS13" s="1149"/>
      <c r="AT13" s="1149"/>
      <c r="AU13" s="1146"/>
      <c r="AV13" s="1146"/>
      <c r="AW13" s="1146"/>
      <c r="AX13" s="1146"/>
      <c r="AY13" s="1147"/>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9"/>
      <c r="C14" s="1100"/>
      <c r="D14" s="1100"/>
      <c r="E14" s="1100"/>
      <c r="F14" s="1100"/>
      <c r="G14" s="1100"/>
      <c r="H14" s="1100"/>
      <c r="I14" s="1100"/>
      <c r="J14" s="1100"/>
      <c r="K14" s="1100"/>
      <c r="L14" s="1100"/>
      <c r="M14" s="1100"/>
      <c r="N14" s="1100"/>
      <c r="O14" s="1100"/>
      <c r="P14" s="1101"/>
      <c r="Q14" s="1105"/>
      <c r="R14" s="1106"/>
      <c r="S14" s="1106"/>
      <c r="T14" s="1106"/>
      <c r="U14" s="1106"/>
      <c r="V14" s="1106"/>
      <c r="W14" s="1106"/>
      <c r="X14" s="1106"/>
      <c r="Y14" s="1106"/>
      <c r="Z14" s="1106"/>
      <c r="AA14" s="1106"/>
      <c r="AB14" s="1106"/>
      <c r="AC14" s="1106"/>
      <c r="AD14" s="1106"/>
      <c r="AE14" s="1107"/>
      <c r="AF14" s="1076"/>
      <c r="AG14" s="1077"/>
      <c r="AH14" s="1077"/>
      <c r="AI14" s="1077"/>
      <c r="AJ14" s="1078"/>
      <c r="AK14" s="1148"/>
      <c r="AL14" s="1149"/>
      <c r="AM14" s="1149"/>
      <c r="AN14" s="1149"/>
      <c r="AO14" s="1149"/>
      <c r="AP14" s="1149"/>
      <c r="AQ14" s="1149"/>
      <c r="AR14" s="1149"/>
      <c r="AS14" s="1149"/>
      <c r="AT14" s="1149"/>
      <c r="AU14" s="1146"/>
      <c r="AV14" s="1146"/>
      <c r="AW14" s="1146"/>
      <c r="AX14" s="1146"/>
      <c r="AY14" s="1147"/>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9"/>
      <c r="C15" s="1100"/>
      <c r="D15" s="1100"/>
      <c r="E15" s="1100"/>
      <c r="F15" s="1100"/>
      <c r="G15" s="1100"/>
      <c r="H15" s="1100"/>
      <c r="I15" s="1100"/>
      <c r="J15" s="1100"/>
      <c r="K15" s="1100"/>
      <c r="L15" s="1100"/>
      <c r="M15" s="1100"/>
      <c r="N15" s="1100"/>
      <c r="O15" s="1100"/>
      <c r="P15" s="1101"/>
      <c r="Q15" s="1105"/>
      <c r="R15" s="1106"/>
      <c r="S15" s="1106"/>
      <c r="T15" s="1106"/>
      <c r="U15" s="1106"/>
      <c r="V15" s="1106"/>
      <c r="W15" s="1106"/>
      <c r="X15" s="1106"/>
      <c r="Y15" s="1106"/>
      <c r="Z15" s="1106"/>
      <c r="AA15" s="1106"/>
      <c r="AB15" s="1106"/>
      <c r="AC15" s="1106"/>
      <c r="AD15" s="1106"/>
      <c r="AE15" s="1107"/>
      <c r="AF15" s="1076"/>
      <c r="AG15" s="1077"/>
      <c r="AH15" s="1077"/>
      <c r="AI15" s="1077"/>
      <c r="AJ15" s="1078"/>
      <c r="AK15" s="1148"/>
      <c r="AL15" s="1149"/>
      <c r="AM15" s="1149"/>
      <c r="AN15" s="1149"/>
      <c r="AO15" s="1149"/>
      <c r="AP15" s="1149"/>
      <c r="AQ15" s="1149"/>
      <c r="AR15" s="1149"/>
      <c r="AS15" s="1149"/>
      <c r="AT15" s="1149"/>
      <c r="AU15" s="1146"/>
      <c r="AV15" s="1146"/>
      <c r="AW15" s="1146"/>
      <c r="AX15" s="1146"/>
      <c r="AY15" s="1147"/>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9"/>
      <c r="C16" s="1100"/>
      <c r="D16" s="1100"/>
      <c r="E16" s="1100"/>
      <c r="F16" s="1100"/>
      <c r="G16" s="1100"/>
      <c r="H16" s="1100"/>
      <c r="I16" s="1100"/>
      <c r="J16" s="1100"/>
      <c r="K16" s="1100"/>
      <c r="L16" s="1100"/>
      <c r="M16" s="1100"/>
      <c r="N16" s="1100"/>
      <c r="O16" s="1100"/>
      <c r="P16" s="1101"/>
      <c r="Q16" s="1105"/>
      <c r="R16" s="1106"/>
      <c r="S16" s="1106"/>
      <c r="T16" s="1106"/>
      <c r="U16" s="1106"/>
      <c r="V16" s="1106"/>
      <c r="W16" s="1106"/>
      <c r="X16" s="1106"/>
      <c r="Y16" s="1106"/>
      <c r="Z16" s="1106"/>
      <c r="AA16" s="1106"/>
      <c r="AB16" s="1106"/>
      <c r="AC16" s="1106"/>
      <c r="AD16" s="1106"/>
      <c r="AE16" s="1107"/>
      <c r="AF16" s="1076"/>
      <c r="AG16" s="1077"/>
      <c r="AH16" s="1077"/>
      <c r="AI16" s="1077"/>
      <c r="AJ16" s="1078"/>
      <c r="AK16" s="1148"/>
      <c r="AL16" s="1149"/>
      <c r="AM16" s="1149"/>
      <c r="AN16" s="1149"/>
      <c r="AO16" s="1149"/>
      <c r="AP16" s="1149"/>
      <c r="AQ16" s="1149"/>
      <c r="AR16" s="1149"/>
      <c r="AS16" s="1149"/>
      <c r="AT16" s="1149"/>
      <c r="AU16" s="1146"/>
      <c r="AV16" s="1146"/>
      <c r="AW16" s="1146"/>
      <c r="AX16" s="1146"/>
      <c r="AY16" s="1147"/>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9"/>
      <c r="C17" s="1100"/>
      <c r="D17" s="1100"/>
      <c r="E17" s="1100"/>
      <c r="F17" s="1100"/>
      <c r="G17" s="1100"/>
      <c r="H17" s="1100"/>
      <c r="I17" s="1100"/>
      <c r="J17" s="1100"/>
      <c r="K17" s="1100"/>
      <c r="L17" s="1100"/>
      <c r="M17" s="1100"/>
      <c r="N17" s="1100"/>
      <c r="O17" s="1100"/>
      <c r="P17" s="1101"/>
      <c r="Q17" s="1105"/>
      <c r="R17" s="1106"/>
      <c r="S17" s="1106"/>
      <c r="T17" s="1106"/>
      <c r="U17" s="1106"/>
      <c r="V17" s="1106"/>
      <c r="W17" s="1106"/>
      <c r="X17" s="1106"/>
      <c r="Y17" s="1106"/>
      <c r="Z17" s="1106"/>
      <c r="AA17" s="1106"/>
      <c r="AB17" s="1106"/>
      <c r="AC17" s="1106"/>
      <c r="AD17" s="1106"/>
      <c r="AE17" s="1107"/>
      <c r="AF17" s="1076"/>
      <c r="AG17" s="1077"/>
      <c r="AH17" s="1077"/>
      <c r="AI17" s="1077"/>
      <c r="AJ17" s="1078"/>
      <c r="AK17" s="1148"/>
      <c r="AL17" s="1149"/>
      <c r="AM17" s="1149"/>
      <c r="AN17" s="1149"/>
      <c r="AO17" s="1149"/>
      <c r="AP17" s="1149"/>
      <c r="AQ17" s="1149"/>
      <c r="AR17" s="1149"/>
      <c r="AS17" s="1149"/>
      <c r="AT17" s="1149"/>
      <c r="AU17" s="1146"/>
      <c r="AV17" s="1146"/>
      <c r="AW17" s="1146"/>
      <c r="AX17" s="1146"/>
      <c r="AY17" s="1147"/>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9"/>
      <c r="C18" s="1100"/>
      <c r="D18" s="1100"/>
      <c r="E18" s="1100"/>
      <c r="F18" s="1100"/>
      <c r="G18" s="1100"/>
      <c r="H18" s="1100"/>
      <c r="I18" s="1100"/>
      <c r="J18" s="1100"/>
      <c r="K18" s="1100"/>
      <c r="L18" s="1100"/>
      <c r="M18" s="1100"/>
      <c r="N18" s="1100"/>
      <c r="O18" s="1100"/>
      <c r="P18" s="1101"/>
      <c r="Q18" s="1105"/>
      <c r="R18" s="1106"/>
      <c r="S18" s="1106"/>
      <c r="T18" s="1106"/>
      <c r="U18" s="1106"/>
      <c r="V18" s="1106"/>
      <c r="W18" s="1106"/>
      <c r="X18" s="1106"/>
      <c r="Y18" s="1106"/>
      <c r="Z18" s="1106"/>
      <c r="AA18" s="1106"/>
      <c r="AB18" s="1106"/>
      <c r="AC18" s="1106"/>
      <c r="AD18" s="1106"/>
      <c r="AE18" s="1107"/>
      <c r="AF18" s="1076"/>
      <c r="AG18" s="1077"/>
      <c r="AH18" s="1077"/>
      <c r="AI18" s="1077"/>
      <c r="AJ18" s="1078"/>
      <c r="AK18" s="1148"/>
      <c r="AL18" s="1149"/>
      <c r="AM18" s="1149"/>
      <c r="AN18" s="1149"/>
      <c r="AO18" s="1149"/>
      <c r="AP18" s="1149"/>
      <c r="AQ18" s="1149"/>
      <c r="AR18" s="1149"/>
      <c r="AS18" s="1149"/>
      <c r="AT18" s="1149"/>
      <c r="AU18" s="1146"/>
      <c r="AV18" s="1146"/>
      <c r="AW18" s="1146"/>
      <c r="AX18" s="1146"/>
      <c r="AY18" s="1147"/>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9"/>
      <c r="C19" s="1100"/>
      <c r="D19" s="1100"/>
      <c r="E19" s="1100"/>
      <c r="F19" s="1100"/>
      <c r="G19" s="1100"/>
      <c r="H19" s="1100"/>
      <c r="I19" s="1100"/>
      <c r="J19" s="1100"/>
      <c r="K19" s="1100"/>
      <c r="L19" s="1100"/>
      <c r="M19" s="1100"/>
      <c r="N19" s="1100"/>
      <c r="O19" s="1100"/>
      <c r="P19" s="1101"/>
      <c r="Q19" s="1105"/>
      <c r="R19" s="1106"/>
      <c r="S19" s="1106"/>
      <c r="T19" s="1106"/>
      <c r="U19" s="1106"/>
      <c r="V19" s="1106"/>
      <c r="W19" s="1106"/>
      <c r="X19" s="1106"/>
      <c r="Y19" s="1106"/>
      <c r="Z19" s="1106"/>
      <c r="AA19" s="1106"/>
      <c r="AB19" s="1106"/>
      <c r="AC19" s="1106"/>
      <c r="AD19" s="1106"/>
      <c r="AE19" s="1107"/>
      <c r="AF19" s="1076"/>
      <c r="AG19" s="1077"/>
      <c r="AH19" s="1077"/>
      <c r="AI19" s="1077"/>
      <c r="AJ19" s="1078"/>
      <c r="AK19" s="1148"/>
      <c r="AL19" s="1149"/>
      <c r="AM19" s="1149"/>
      <c r="AN19" s="1149"/>
      <c r="AO19" s="1149"/>
      <c r="AP19" s="1149"/>
      <c r="AQ19" s="1149"/>
      <c r="AR19" s="1149"/>
      <c r="AS19" s="1149"/>
      <c r="AT19" s="1149"/>
      <c r="AU19" s="1146"/>
      <c r="AV19" s="1146"/>
      <c r="AW19" s="1146"/>
      <c r="AX19" s="1146"/>
      <c r="AY19" s="1147"/>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9"/>
      <c r="C20" s="1100"/>
      <c r="D20" s="1100"/>
      <c r="E20" s="1100"/>
      <c r="F20" s="1100"/>
      <c r="G20" s="1100"/>
      <c r="H20" s="1100"/>
      <c r="I20" s="1100"/>
      <c r="J20" s="1100"/>
      <c r="K20" s="1100"/>
      <c r="L20" s="1100"/>
      <c r="M20" s="1100"/>
      <c r="N20" s="1100"/>
      <c r="O20" s="1100"/>
      <c r="P20" s="1101"/>
      <c r="Q20" s="1105"/>
      <c r="R20" s="1106"/>
      <c r="S20" s="1106"/>
      <c r="T20" s="1106"/>
      <c r="U20" s="1106"/>
      <c r="V20" s="1106"/>
      <c r="W20" s="1106"/>
      <c r="X20" s="1106"/>
      <c r="Y20" s="1106"/>
      <c r="Z20" s="1106"/>
      <c r="AA20" s="1106"/>
      <c r="AB20" s="1106"/>
      <c r="AC20" s="1106"/>
      <c r="AD20" s="1106"/>
      <c r="AE20" s="1107"/>
      <c r="AF20" s="1076"/>
      <c r="AG20" s="1077"/>
      <c r="AH20" s="1077"/>
      <c r="AI20" s="1077"/>
      <c r="AJ20" s="1078"/>
      <c r="AK20" s="1148"/>
      <c r="AL20" s="1149"/>
      <c r="AM20" s="1149"/>
      <c r="AN20" s="1149"/>
      <c r="AO20" s="1149"/>
      <c r="AP20" s="1149"/>
      <c r="AQ20" s="1149"/>
      <c r="AR20" s="1149"/>
      <c r="AS20" s="1149"/>
      <c r="AT20" s="1149"/>
      <c r="AU20" s="1146"/>
      <c r="AV20" s="1146"/>
      <c r="AW20" s="1146"/>
      <c r="AX20" s="1146"/>
      <c r="AY20" s="1147"/>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9"/>
      <c r="C21" s="1100"/>
      <c r="D21" s="1100"/>
      <c r="E21" s="1100"/>
      <c r="F21" s="1100"/>
      <c r="G21" s="1100"/>
      <c r="H21" s="1100"/>
      <c r="I21" s="1100"/>
      <c r="J21" s="1100"/>
      <c r="K21" s="1100"/>
      <c r="L21" s="1100"/>
      <c r="M21" s="1100"/>
      <c r="N21" s="1100"/>
      <c r="O21" s="1100"/>
      <c r="P21" s="1101"/>
      <c r="Q21" s="1105"/>
      <c r="R21" s="1106"/>
      <c r="S21" s="1106"/>
      <c r="T21" s="1106"/>
      <c r="U21" s="1106"/>
      <c r="V21" s="1106"/>
      <c r="W21" s="1106"/>
      <c r="X21" s="1106"/>
      <c r="Y21" s="1106"/>
      <c r="Z21" s="1106"/>
      <c r="AA21" s="1106"/>
      <c r="AB21" s="1106"/>
      <c r="AC21" s="1106"/>
      <c r="AD21" s="1106"/>
      <c r="AE21" s="1107"/>
      <c r="AF21" s="1076"/>
      <c r="AG21" s="1077"/>
      <c r="AH21" s="1077"/>
      <c r="AI21" s="1077"/>
      <c r="AJ21" s="1078"/>
      <c r="AK21" s="1148"/>
      <c r="AL21" s="1149"/>
      <c r="AM21" s="1149"/>
      <c r="AN21" s="1149"/>
      <c r="AO21" s="1149"/>
      <c r="AP21" s="1149"/>
      <c r="AQ21" s="1149"/>
      <c r="AR21" s="1149"/>
      <c r="AS21" s="1149"/>
      <c r="AT21" s="1149"/>
      <c r="AU21" s="1146"/>
      <c r="AV21" s="1146"/>
      <c r="AW21" s="1146"/>
      <c r="AX21" s="1146"/>
      <c r="AY21" s="1147"/>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9"/>
      <c r="C22" s="1100"/>
      <c r="D22" s="1100"/>
      <c r="E22" s="1100"/>
      <c r="F22" s="1100"/>
      <c r="G22" s="1100"/>
      <c r="H22" s="1100"/>
      <c r="I22" s="1100"/>
      <c r="J22" s="1100"/>
      <c r="K22" s="1100"/>
      <c r="L22" s="1100"/>
      <c r="M22" s="1100"/>
      <c r="N22" s="1100"/>
      <c r="O22" s="1100"/>
      <c r="P22" s="1101"/>
      <c r="Q22" s="1143"/>
      <c r="R22" s="1144"/>
      <c r="S22" s="1144"/>
      <c r="T22" s="1144"/>
      <c r="U22" s="1144"/>
      <c r="V22" s="1144"/>
      <c r="W22" s="1144"/>
      <c r="X22" s="1144"/>
      <c r="Y22" s="1144"/>
      <c r="Z22" s="1144"/>
      <c r="AA22" s="1144"/>
      <c r="AB22" s="1144"/>
      <c r="AC22" s="1144"/>
      <c r="AD22" s="1144"/>
      <c r="AE22" s="1145"/>
      <c r="AF22" s="1076"/>
      <c r="AG22" s="1077"/>
      <c r="AH22" s="1077"/>
      <c r="AI22" s="1077"/>
      <c r="AJ22" s="1078"/>
      <c r="AK22" s="1139"/>
      <c r="AL22" s="1140"/>
      <c r="AM22" s="1140"/>
      <c r="AN22" s="1140"/>
      <c r="AO22" s="1140"/>
      <c r="AP22" s="1140"/>
      <c r="AQ22" s="1140"/>
      <c r="AR22" s="1140"/>
      <c r="AS22" s="1140"/>
      <c r="AT22" s="1140"/>
      <c r="AU22" s="1141"/>
      <c r="AV22" s="1141"/>
      <c r="AW22" s="1141"/>
      <c r="AX22" s="1141"/>
      <c r="AY22" s="1142"/>
      <c r="AZ22" s="1097" t="s">
        <v>388</v>
      </c>
      <c r="BA22" s="1097"/>
      <c r="BB22" s="1097"/>
      <c r="BC22" s="1097"/>
      <c r="BD22" s="1098"/>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30">
        <v>38791</v>
      </c>
      <c r="R23" s="1131"/>
      <c r="S23" s="1131"/>
      <c r="T23" s="1131"/>
      <c r="U23" s="1131"/>
      <c r="V23" s="1131">
        <v>37100</v>
      </c>
      <c r="W23" s="1131"/>
      <c r="X23" s="1131"/>
      <c r="Y23" s="1131"/>
      <c r="Z23" s="1131"/>
      <c r="AA23" s="1131">
        <v>1691</v>
      </c>
      <c r="AB23" s="1131"/>
      <c r="AC23" s="1131"/>
      <c r="AD23" s="1131"/>
      <c r="AE23" s="1132"/>
      <c r="AF23" s="1133">
        <v>1129</v>
      </c>
      <c r="AG23" s="1131"/>
      <c r="AH23" s="1131"/>
      <c r="AI23" s="1131"/>
      <c r="AJ23" s="1134"/>
      <c r="AK23" s="1135"/>
      <c r="AL23" s="1136"/>
      <c r="AM23" s="1136"/>
      <c r="AN23" s="1136"/>
      <c r="AO23" s="1136"/>
      <c r="AP23" s="1131">
        <f>SUM(AP7:AT22)</f>
        <v>15881</v>
      </c>
      <c r="AQ23" s="1131"/>
      <c r="AR23" s="1131"/>
      <c r="AS23" s="1131"/>
      <c r="AT23" s="1131"/>
      <c r="AU23" s="1137"/>
      <c r="AV23" s="1137"/>
      <c r="AW23" s="1137"/>
      <c r="AX23" s="1137"/>
      <c r="AY23" s="1138"/>
      <c r="AZ23" s="1127" t="s">
        <v>391</v>
      </c>
      <c r="BA23" s="1128"/>
      <c r="BB23" s="1128"/>
      <c r="BC23" s="1128"/>
      <c r="BD23" s="1129"/>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6" t="s">
        <v>392</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5" t="s">
        <v>393</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368</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21" t="s">
        <v>397</v>
      </c>
      <c r="AG26" s="1065"/>
      <c r="AH26" s="1065"/>
      <c r="AI26" s="1065"/>
      <c r="AJ26" s="1122"/>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23"/>
      <c r="AG27" s="1068"/>
      <c r="AH27" s="1068"/>
      <c r="AI27" s="1068"/>
      <c r="AJ27" s="1124"/>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12" t="s">
        <v>402</v>
      </c>
      <c r="C28" s="1113"/>
      <c r="D28" s="1113"/>
      <c r="E28" s="1113"/>
      <c r="F28" s="1113"/>
      <c r="G28" s="1113"/>
      <c r="H28" s="1113"/>
      <c r="I28" s="1113"/>
      <c r="J28" s="1113"/>
      <c r="K28" s="1113"/>
      <c r="L28" s="1113"/>
      <c r="M28" s="1113"/>
      <c r="N28" s="1113"/>
      <c r="O28" s="1113"/>
      <c r="P28" s="1114"/>
      <c r="Q28" s="1115">
        <v>8256</v>
      </c>
      <c r="R28" s="1116"/>
      <c r="S28" s="1116"/>
      <c r="T28" s="1116"/>
      <c r="U28" s="1116"/>
      <c r="V28" s="1116">
        <v>8231</v>
      </c>
      <c r="W28" s="1116"/>
      <c r="X28" s="1116"/>
      <c r="Y28" s="1116"/>
      <c r="Z28" s="1116"/>
      <c r="AA28" s="1116">
        <v>25</v>
      </c>
      <c r="AB28" s="1116"/>
      <c r="AC28" s="1116"/>
      <c r="AD28" s="1116"/>
      <c r="AE28" s="1117"/>
      <c r="AF28" s="1118">
        <v>25</v>
      </c>
      <c r="AG28" s="1116"/>
      <c r="AH28" s="1116"/>
      <c r="AI28" s="1116"/>
      <c r="AJ28" s="1119"/>
      <c r="AK28" s="1120">
        <v>716</v>
      </c>
      <c r="AL28" s="1108"/>
      <c r="AM28" s="1108"/>
      <c r="AN28" s="1108"/>
      <c r="AO28" s="1108"/>
      <c r="AP28" s="1108"/>
      <c r="AQ28" s="1108"/>
      <c r="AR28" s="1108"/>
      <c r="AS28" s="1108"/>
      <c r="AT28" s="1108"/>
      <c r="AU28" s="1108"/>
      <c r="AV28" s="1108"/>
      <c r="AW28" s="1108"/>
      <c r="AX28" s="1108"/>
      <c r="AY28" s="1108"/>
      <c r="AZ28" s="1109"/>
      <c r="BA28" s="1109"/>
      <c r="BB28" s="1109"/>
      <c r="BC28" s="1109"/>
      <c r="BD28" s="1109"/>
      <c r="BE28" s="1110"/>
      <c r="BF28" s="1110"/>
      <c r="BG28" s="1110"/>
      <c r="BH28" s="1110"/>
      <c r="BI28" s="1111"/>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9" t="s">
        <v>403</v>
      </c>
      <c r="C29" s="1100"/>
      <c r="D29" s="1100"/>
      <c r="E29" s="1100"/>
      <c r="F29" s="1100"/>
      <c r="G29" s="1100"/>
      <c r="H29" s="1100"/>
      <c r="I29" s="1100"/>
      <c r="J29" s="1100"/>
      <c r="K29" s="1100"/>
      <c r="L29" s="1100"/>
      <c r="M29" s="1100"/>
      <c r="N29" s="1100"/>
      <c r="O29" s="1100"/>
      <c r="P29" s="1101"/>
      <c r="Q29" s="1105">
        <v>5652</v>
      </c>
      <c r="R29" s="1106"/>
      <c r="S29" s="1106"/>
      <c r="T29" s="1106"/>
      <c r="U29" s="1106"/>
      <c r="V29" s="1106">
        <v>5566</v>
      </c>
      <c r="W29" s="1106"/>
      <c r="X29" s="1106"/>
      <c r="Y29" s="1106"/>
      <c r="Z29" s="1106"/>
      <c r="AA29" s="1106">
        <v>86</v>
      </c>
      <c r="AB29" s="1106"/>
      <c r="AC29" s="1106"/>
      <c r="AD29" s="1106"/>
      <c r="AE29" s="1107"/>
      <c r="AF29" s="1076">
        <v>86</v>
      </c>
      <c r="AG29" s="1077"/>
      <c r="AH29" s="1077"/>
      <c r="AI29" s="1077"/>
      <c r="AJ29" s="1078"/>
      <c r="AK29" s="1037">
        <v>925</v>
      </c>
      <c r="AL29" s="1028"/>
      <c r="AM29" s="1028"/>
      <c r="AN29" s="1028"/>
      <c r="AO29" s="1028"/>
      <c r="AP29" s="1028"/>
      <c r="AQ29" s="1028"/>
      <c r="AR29" s="1028"/>
      <c r="AS29" s="1028"/>
      <c r="AT29" s="1028"/>
      <c r="AU29" s="1028"/>
      <c r="AV29" s="1028"/>
      <c r="AW29" s="1028"/>
      <c r="AX29" s="1028"/>
      <c r="AY29" s="1028"/>
      <c r="AZ29" s="1104"/>
      <c r="BA29" s="1104"/>
      <c r="BB29" s="1104"/>
      <c r="BC29" s="1104"/>
      <c r="BD29" s="1104"/>
      <c r="BE29" s="1094"/>
      <c r="BF29" s="1094"/>
      <c r="BG29" s="1094"/>
      <c r="BH29" s="1094"/>
      <c r="BI29" s="1095"/>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9" t="s">
        <v>404</v>
      </c>
      <c r="C30" s="1100"/>
      <c r="D30" s="1100"/>
      <c r="E30" s="1100"/>
      <c r="F30" s="1100"/>
      <c r="G30" s="1100"/>
      <c r="H30" s="1100"/>
      <c r="I30" s="1100"/>
      <c r="J30" s="1100"/>
      <c r="K30" s="1100"/>
      <c r="L30" s="1100"/>
      <c r="M30" s="1100"/>
      <c r="N30" s="1100"/>
      <c r="O30" s="1100"/>
      <c r="P30" s="1101"/>
      <c r="Q30" s="1105">
        <v>1196</v>
      </c>
      <c r="R30" s="1106"/>
      <c r="S30" s="1106"/>
      <c r="T30" s="1106"/>
      <c r="U30" s="1106"/>
      <c r="V30" s="1106">
        <v>1181</v>
      </c>
      <c r="W30" s="1106"/>
      <c r="X30" s="1106"/>
      <c r="Y30" s="1106"/>
      <c r="Z30" s="1106"/>
      <c r="AA30" s="1106">
        <v>15</v>
      </c>
      <c r="AB30" s="1106"/>
      <c r="AC30" s="1106"/>
      <c r="AD30" s="1106"/>
      <c r="AE30" s="1107"/>
      <c r="AF30" s="1076">
        <v>15</v>
      </c>
      <c r="AG30" s="1077"/>
      <c r="AH30" s="1077"/>
      <c r="AI30" s="1077"/>
      <c r="AJ30" s="1078"/>
      <c r="AK30" s="1037">
        <v>156</v>
      </c>
      <c r="AL30" s="1028"/>
      <c r="AM30" s="1028"/>
      <c r="AN30" s="1028"/>
      <c r="AO30" s="1028"/>
      <c r="AP30" s="1028"/>
      <c r="AQ30" s="1028"/>
      <c r="AR30" s="1028"/>
      <c r="AS30" s="1028"/>
      <c r="AT30" s="1028"/>
      <c r="AU30" s="1028"/>
      <c r="AV30" s="1028"/>
      <c r="AW30" s="1028"/>
      <c r="AX30" s="1028"/>
      <c r="AY30" s="1028"/>
      <c r="AZ30" s="1104"/>
      <c r="BA30" s="1104"/>
      <c r="BB30" s="1104"/>
      <c r="BC30" s="1104"/>
      <c r="BD30" s="1104"/>
      <c r="BE30" s="1094"/>
      <c r="BF30" s="1094"/>
      <c r="BG30" s="1094"/>
      <c r="BH30" s="1094"/>
      <c r="BI30" s="1095"/>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9" t="s">
        <v>405</v>
      </c>
      <c r="C31" s="1100"/>
      <c r="D31" s="1100"/>
      <c r="E31" s="1100"/>
      <c r="F31" s="1100"/>
      <c r="G31" s="1100"/>
      <c r="H31" s="1100"/>
      <c r="I31" s="1100"/>
      <c r="J31" s="1100"/>
      <c r="K31" s="1100"/>
      <c r="L31" s="1100"/>
      <c r="M31" s="1100"/>
      <c r="N31" s="1100"/>
      <c r="O31" s="1100"/>
      <c r="P31" s="1101"/>
      <c r="Q31" s="1105">
        <v>2942</v>
      </c>
      <c r="R31" s="1106"/>
      <c r="S31" s="1106"/>
      <c r="T31" s="1106"/>
      <c r="U31" s="1106"/>
      <c r="V31" s="1106">
        <v>2334</v>
      </c>
      <c r="W31" s="1106"/>
      <c r="X31" s="1106"/>
      <c r="Y31" s="1106"/>
      <c r="Z31" s="1106"/>
      <c r="AA31" s="1106">
        <v>608</v>
      </c>
      <c r="AB31" s="1106"/>
      <c r="AC31" s="1106"/>
      <c r="AD31" s="1106"/>
      <c r="AE31" s="1107"/>
      <c r="AF31" s="1076">
        <v>22</v>
      </c>
      <c r="AG31" s="1077"/>
      <c r="AH31" s="1077"/>
      <c r="AI31" s="1077"/>
      <c r="AJ31" s="1078"/>
      <c r="AK31" s="1037">
        <v>971</v>
      </c>
      <c r="AL31" s="1028"/>
      <c r="AM31" s="1028"/>
      <c r="AN31" s="1028"/>
      <c r="AO31" s="1028"/>
      <c r="AP31" s="1028">
        <v>10142</v>
      </c>
      <c r="AQ31" s="1028"/>
      <c r="AR31" s="1028"/>
      <c r="AS31" s="1028"/>
      <c r="AT31" s="1028"/>
      <c r="AU31" s="1028">
        <v>6177</v>
      </c>
      <c r="AV31" s="1028"/>
      <c r="AW31" s="1028"/>
      <c r="AX31" s="1028"/>
      <c r="AY31" s="1028"/>
      <c r="AZ31" s="1104" t="s">
        <v>572</v>
      </c>
      <c r="BA31" s="1104"/>
      <c r="BB31" s="1104"/>
      <c r="BC31" s="1104"/>
      <c r="BD31" s="1104"/>
      <c r="BE31" s="1094" t="s">
        <v>406</v>
      </c>
      <c r="BF31" s="1094"/>
      <c r="BG31" s="1094"/>
      <c r="BH31" s="1094"/>
      <c r="BI31" s="1095"/>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9"/>
      <c r="C32" s="1100"/>
      <c r="D32" s="1100"/>
      <c r="E32" s="1100"/>
      <c r="F32" s="1100"/>
      <c r="G32" s="1100"/>
      <c r="H32" s="1100"/>
      <c r="I32" s="1100"/>
      <c r="J32" s="1100"/>
      <c r="K32" s="1100"/>
      <c r="L32" s="1100"/>
      <c r="M32" s="1100"/>
      <c r="N32" s="1100"/>
      <c r="O32" s="1100"/>
      <c r="P32" s="1101"/>
      <c r="Q32" s="1105"/>
      <c r="R32" s="1106"/>
      <c r="S32" s="1106"/>
      <c r="T32" s="1106"/>
      <c r="U32" s="1106"/>
      <c r="V32" s="1106"/>
      <c r="W32" s="1106"/>
      <c r="X32" s="1106"/>
      <c r="Y32" s="1106"/>
      <c r="Z32" s="1106"/>
      <c r="AA32" s="1106"/>
      <c r="AB32" s="1106"/>
      <c r="AC32" s="1106"/>
      <c r="AD32" s="1106"/>
      <c r="AE32" s="1107"/>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104"/>
      <c r="BA32" s="1104"/>
      <c r="BB32" s="1104"/>
      <c r="BC32" s="1104"/>
      <c r="BD32" s="1104"/>
      <c r="BE32" s="1094"/>
      <c r="BF32" s="1094"/>
      <c r="BG32" s="1094"/>
      <c r="BH32" s="1094"/>
      <c r="BI32" s="1095"/>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9"/>
      <c r="C33" s="1100"/>
      <c r="D33" s="1100"/>
      <c r="E33" s="1100"/>
      <c r="F33" s="1100"/>
      <c r="G33" s="1100"/>
      <c r="H33" s="1100"/>
      <c r="I33" s="1100"/>
      <c r="J33" s="1100"/>
      <c r="K33" s="1100"/>
      <c r="L33" s="1100"/>
      <c r="M33" s="1100"/>
      <c r="N33" s="1100"/>
      <c r="O33" s="1100"/>
      <c r="P33" s="1101"/>
      <c r="Q33" s="1105"/>
      <c r="R33" s="1106"/>
      <c r="S33" s="1106"/>
      <c r="T33" s="1106"/>
      <c r="U33" s="1106"/>
      <c r="V33" s="1106"/>
      <c r="W33" s="1106"/>
      <c r="X33" s="1106"/>
      <c r="Y33" s="1106"/>
      <c r="Z33" s="1106"/>
      <c r="AA33" s="1106"/>
      <c r="AB33" s="1106"/>
      <c r="AC33" s="1106"/>
      <c r="AD33" s="1106"/>
      <c r="AE33" s="1107"/>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104"/>
      <c r="BA33" s="1104"/>
      <c r="BB33" s="1104"/>
      <c r="BC33" s="1104"/>
      <c r="BD33" s="1104"/>
      <c r="BE33" s="1094"/>
      <c r="BF33" s="1094"/>
      <c r="BG33" s="1094"/>
      <c r="BH33" s="1094"/>
      <c r="BI33" s="1095"/>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9"/>
      <c r="C34" s="1100"/>
      <c r="D34" s="1100"/>
      <c r="E34" s="1100"/>
      <c r="F34" s="1100"/>
      <c r="G34" s="1100"/>
      <c r="H34" s="1100"/>
      <c r="I34" s="1100"/>
      <c r="J34" s="1100"/>
      <c r="K34" s="1100"/>
      <c r="L34" s="1100"/>
      <c r="M34" s="1100"/>
      <c r="N34" s="1100"/>
      <c r="O34" s="1100"/>
      <c r="P34" s="1101"/>
      <c r="Q34" s="1105"/>
      <c r="R34" s="1106"/>
      <c r="S34" s="1106"/>
      <c r="T34" s="1106"/>
      <c r="U34" s="1106"/>
      <c r="V34" s="1106"/>
      <c r="W34" s="1106"/>
      <c r="X34" s="1106"/>
      <c r="Y34" s="1106"/>
      <c r="Z34" s="1106"/>
      <c r="AA34" s="1106"/>
      <c r="AB34" s="1106"/>
      <c r="AC34" s="1106"/>
      <c r="AD34" s="1106"/>
      <c r="AE34" s="1107"/>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104"/>
      <c r="BA34" s="1104"/>
      <c r="BB34" s="1104"/>
      <c r="BC34" s="1104"/>
      <c r="BD34" s="1104"/>
      <c r="BE34" s="1094"/>
      <c r="BF34" s="1094"/>
      <c r="BG34" s="1094"/>
      <c r="BH34" s="1094"/>
      <c r="BI34" s="1095"/>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9"/>
      <c r="C35" s="1100"/>
      <c r="D35" s="1100"/>
      <c r="E35" s="1100"/>
      <c r="F35" s="1100"/>
      <c r="G35" s="1100"/>
      <c r="H35" s="1100"/>
      <c r="I35" s="1100"/>
      <c r="J35" s="1100"/>
      <c r="K35" s="1100"/>
      <c r="L35" s="1100"/>
      <c r="M35" s="1100"/>
      <c r="N35" s="1100"/>
      <c r="O35" s="1100"/>
      <c r="P35" s="1101"/>
      <c r="Q35" s="1105"/>
      <c r="R35" s="1106"/>
      <c r="S35" s="1106"/>
      <c r="T35" s="1106"/>
      <c r="U35" s="1106"/>
      <c r="V35" s="1106"/>
      <c r="W35" s="1106"/>
      <c r="X35" s="1106"/>
      <c r="Y35" s="1106"/>
      <c r="Z35" s="1106"/>
      <c r="AA35" s="1106"/>
      <c r="AB35" s="1106"/>
      <c r="AC35" s="1106"/>
      <c r="AD35" s="1106"/>
      <c r="AE35" s="1107"/>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104"/>
      <c r="BA35" s="1104"/>
      <c r="BB35" s="1104"/>
      <c r="BC35" s="1104"/>
      <c r="BD35" s="1104"/>
      <c r="BE35" s="1094"/>
      <c r="BF35" s="1094"/>
      <c r="BG35" s="1094"/>
      <c r="BH35" s="1094"/>
      <c r="BI35" s="1095"/>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9"/>
      <c r="C36" s="1100"/>
      <c r="D36" s="1100"/>
      <c r="E36" s="1100"/>
      <c r="F36" s="1100"/>
      <c r="G36" s="1100"/>
      <c r="H36" s="1100"/>
      <c r="I36" s="1100"/>
      <c r="J36" s="1100"/>
      <c r="K36" s="1100"/>
      <c r="L36" s="1100"/>
      <c r="M36" s="1100"/>
      <c r="N36" s="1100"/>
      <c r="O36" s="1100"/>
      <c r="P36" s="1101"/>
      <c r="Q36" s="1105"/>
      <c r="R36" s="1106"/>
      <c r="S36" s="1106"/>
      <c r="T36" s="1106"/>
      <c r="U36" s="1106"/>
      <c r="V36" s="1106"/>
      <c r="W36" s="1106"/>
      <c r="X36" s="1106"/>
      <c r="Y36" s="1106"/>
      <c r="Z36" s="1106"/>
      <c r="AA36" s="1106"/>
      <c r="AB36" s="1106"/>
      <c r="AC36" s="1106"/>
      <c r="AD36" s="1106"/>
      <c r="AE36" s="1107"/>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104"/>
      <c r="BA36" s="1104"/>
      <c r="BB36" s="1104"/>
      <c r="BC36" s="1104"/>
      <c r="BD36" s="1104"/>
      <c r="BE36" s="1094"/>
      <c r="BF36" s="1094"/>
      <c r="BG36" s="1094"/>
      <c r="BH36" s="1094"/>
      <c r="BI36" s="1095"/>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9"/>
      <c r="C37" s="1100"/>
      <c r="D37" s="1100"/>
      <c r="E37" s="1100"/>
      <c r="F37" s="1100"/>
      <c r="G37" s="1100"/>
      <c r="H37" s="1100"/>
      <c r="I37" s="1100"/>
      <c r="J37" s="1100"/>
      <c r="K37" s="1100"/>
      <c r="L37" s="1100"/>
      <c r="M37" s="1100"/>
      <c r="N37" s="1100"/>
      <c r="O37" s="1100"/>
      <c r="P37" s="1101"/>
      <c r="Q37" s="1105"/>
      <c r="R37" s="1106"/>
      <c r="S37" s="1106"/>
      <c r="T37" s="1106"/>
      <c r="U37" s="1106"/>
      <c r="V37" s="1106"/>
      <c r="W37" s="1106"/>
      <c r="X37" s="1106"/>
      <c r="Y37" s="1106"/>
      <c r="Z37" s="1106"/>
      <c r="AA37" s="1106"/>
      <c r="AB37" s="1106"/>
      <c r="AC37" s="1106"/>
      <c r="AD37" s="1106"/>
      <c r="AE37" s="1107"/>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104"/>
      <c r="BA37" s="1104"/>
      <c r="BB37" s="1104"/>
      <c r="BC37" s="1104"/>
      <c r="BD37" s="1104"/>
      <c r="BE37" s="1094"/>
      <c r="BF37" s="1094"/>
      <c r="BG37" s="1094"/>
      <c r="BH37" s="1094"/>
      <c r="BI37" s="1095"/>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9"/>
      <c r="C38" s="1100"/>
      <c r="D38" s="1100"/>
      <c r="E38" s="1100"/>
      <c r="F38" s="1100"/>
      <c r="G38" s="1100"/>
      <c r="H38" s="1100"/>
      <c r="I38" s="1100"/>
      <c r="J38" s="1100"/>
      <c r="K38" s="1100"/>
      <c r="L38" s="1100"/>
      <c r="M38" s="1100"/>
      <c r="N38" s="1100"/>
      <c r="O38" s="1100"/>
      <c r="P38" s="1101"/>
      <c r="Q38" s="1105"/>
      <c r="R38" s="1106"/>
      <c r="S38" s="1106"/>
      <c r="T38" s="1106"/>
      <c r="U38" s="1106"/>
      <c r="V38" s="1106"/>
      <c r="W38" s="1106"/>
      <c r="X38" s="1106"/>
      <c r="Y38" s="1106"/>
      <c r="Z38" s="1106"/>
      <c r="AA38" s="1106"/>
      <c r="AB38" s="1106"/>
      <c r="AC38" s="1106"/>
      <c r="AD38" s="1106"/>
      <c r="AE38" s="1107"/>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104"/>
      <c r="BA38" s="1104"/>
      <c r="BB38" s="1104"/>
      <c r="BC38" s="1104"/>
      <c r="BD38" s="1104"/>
      <c r="BE38" s="1094"/>
      <c r="BF38" s="1094"/>
      <c r="BG38" s="1094"/>
      <c r="BH38" s="1094"/>
      <c r="BI38" s="1095"/>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9"/>
      <c r="C39" s="1100"/>
      <c r="D39" s="1100"/>
      <c r="E39" s="1100"/>
      <c r="F39" s="1100"/>
      <c r="G39" s="1100"/>
      <c r="H39" s="1100"/>
      <c r="I39" s="1100"/>
      <c r="J39" s="1100"/>
      <c r="K39" s="1100"/>
      <c r="L39" s="1100"/>
      <c r="M39" s="1100"/>
      <c r="N39" s="1100"/>
      <c r="O39" s="1100"/>
      <c r="P39" s="1101"/>
      <c r="Q39" s="1105"/>
      <c r="R39" s="1106"/>
      <c r="S39" s="1106"/>
      <c r="T39" s="1106"/>
      <c r="U39" s="1106"/>
      <c r="V39" s="1106"/>
      <c r="W39" s="1106"/>
      <c r="X39" s="1106"/>
      <c r="Y39" s="1106"/>
      <c r="Z39" s="1106"/>
      <c r="AA39" s="1106"/>
      <c r="AB39" s="1106"/>
      <c r="AC39" s="1106"/>
      <c r="AD39" s="1106"/>
      <c r="AE39" s="1107"/>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104"/>
      <c r="BA39" s="1104"/>
      <c r="BB39" s="1104"/>
      <c r="BC39" s="1104"/>
      <c r="BD39" s="1104"/>
      <c r="BE39" s="1094"/>
      <c r="BF39" s="1094"/>
      <c r="BG39" s="1094"/>
      <c r="BH39" s="1094"/>
      <c r="BI39" s="1095"/>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9"/>
      <c r="C40" s="1100"/>
      <c r="D40" s="1100"/>
      <c r="E40" s="1100"/>
      <c r="F40" s="1100"/>
      <c r="G40" s="1100"/>
      <c r="H40" s="1100"/>
      <c r="I40" s="1100"/>
      <c r="J40" s="1100"/>
      <c r="K40" s="1100"/>
      <c r="L40" s="1100"/>
      <c r="M40" s="1100"/>
      <c r="N40" s="1100"/>
      <c r="O40" s="1100"/>
      <c r="P40" s="1101"/>
      <c r="Q40" s="1105"/>
      <c r="R40" s="1106"/>
      <c r="S40" s="1106"/>
      <c r="T40" s="1106"/>
      <c r="U40" s="1106"/>
      <c r="V40" s="1106"/>
      <c r="W40" s="1106"/>
      <c r="X40" s="1106"/>
      <c r="Y40" s="1106"/>
      <c r="Z40" s="1106"/>
      <c r="AA40" s="1106"/>
      <c r="AB40" s="1106"/>
      <c r="AC40" s="1106"/>
      <c r="AD40" s="1106"/>
      <c r="AE40" s="1107"/>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104"/>
      <c r="BA40" s="1104"/>
      <c r="BB40" s="1104"/>
      <c r="BC40" s="1104"/>
      <c r="BD40" s="1104"/>
      <c r="BE40" s="1094"/>
      <c r="BF40" s="1094"/>
      <c r="BG40" s="1094"/>
      <c r="BH40" s="1094"/>
      <c r="BI40" s="1095"/>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9"/>
      <c r="C41" s="1100"/>
      <c r="D41" s="1100"/>
      <c r="E41" s="1100"/>
      <c r="F41" s="1100"/>
      <c r="G41" s="1100"/>
      <c r="H41" s="1100"/>
      <c r="I41" s="1100"/>
      <c r="J41" s="1100"/>
      <c r="K41" s="1100"/>
      <c r="L41" s="1100"/>
      <c r="M41" s="1100"/>
      <c r="N41" s="1100"/>
      <c r="O41" s="1100"/>
      <c r="P41" s="1101"/>
      <c r="Q41" s="1105"/>
      <c r="R41" s="1106"/>
      <c r="S41" s="1106"/>
      <c r="T41" s="1106"/>
      <c r="U41" s="1106"/>
      <c r="V41" s="1106"/>
      <c r="W41" s="1106"/>
      <c r="X41" s="1106"/>
      <c r="Y41" s="1106"/>
      <c r="Z41" s="1106"/>
      <c r="AA41" s="1106"/>
      <c r="AB41" s="1106"/>
      <c r="AC41" s="1106"/>
      <c r="AD41" s="1106"/>
      <c r="AE41" s="1107"/>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104"/>
      <c r="BA41" s="1104"/>
      <c r="BB41" s="1104"/>
      <c r="BC41" s="1104"/>
      <c r="BD41" s="1104"/>
      <c r="BE41" s="1094"/>
      <c r="BF41" s="1094"/>
      <c r="BG41" s="1094"/>
      <c r="BH41" s="1094"/>
      <c r="BI41" s="1095"/>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9"/>
      <c r="C42" s="1100"/>
      <c r="D42" s="1100"/>
      <c r="E42" s="1100"/>
      <c r="F42" s="1100"/>
      <c r="G42" s="1100"/>
      <c r="H42" s="1100"/>
      <c r="I42" s="1100"/>
      <c r="J42" s="1100"/>
      <c r="K42" s="1100"/>
      <c r="L42" s="1100"/>
      <c r="M42" s="1100"/>
      <c r="N42" s="1100"/>
      <c r="O42" s="1100"/>
      <c r="P42" s="1101"/>
      <c r="Q42" s="1105"/>
      <c r="R42" s="1106"/>
      <c r="S42" s="1106"/>
      <c r="T42" s="1106"/>
      <c r="U42" s="1106"/>
      <c r="V42" s="1106"/>
      <c r="W42" s="1106"/>
      <c r="X42" s="1106"/>
      <c r="Y42" s="1106"/>
      <c r="Z42" s="1106"/>
      <c r="AA42" s="1106"/>
      <c r="AB42" s="1106"/>
      <c r="AC42" s="1106"/>
      <c r="AD42" s="1106"/>
      <c r="AE42" s="1107"/>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104"/>
      <c r="BA42" s="1104"/>
      <c r="BB42" s="1104"/>
      <c r="BC42" s="1104"/>
      <c r="BD42" s="1104"/>
      <c r="BE42" s="1094"/>
      <c r="BF42" s="1094"/>
      <c r="BG42" s="1094"/>
      <c r="BH42" s="1094"/>
      <c r="BI42" s="1095"/>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9"/>
      <c r="C43" s="1100"/>
      <c r="D43" s="1100"/>
      <c r="E43" s="1100"/>
      <c r="F43" s="1100"/>
      <c r="G43" s="1100"/>
      <c r="H43" s="1100"/>
      <c r="I43" s="1100"/>
      <c r="J43" s="1100"/>
      <c r="K43" s="1100"/>
      <c r="L43" s="1100"/>
      <c r="M43" s="1100"/>
      <c r="N43" s="1100"/>
      <c r="O43" s="1100"/>
      <c r="P43" s="1101"/>
      <c r="Q43" s="1105"/>
      <c r="R43" s="1106"/>
      <c r="S43" s="1106"/>
      <c r="T43" s="1106"/>
      <c r="U43" s="1106"/>
      <c r="V43" s="1106"/>
      <c r="W43" s="1106"/>
      <c r="X43" s="1106"/>
      <c r="Y43" s="1106"/>
      <c r="Z43" s="1106"/>
      <c r="AA43" s="1106"/>
      <c r="AB43" s="1106"/>
      <c r="AC43" s="1106"/>
      <c r="AD43" s="1106"/>
      <c r="AE43" s="1107"/>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104"/>
      <c r="BA43" s="1104"/>
      <c r="BB43" s="1104"/>
      <c r="BC43" s="1104"/>
      <c r="BD43" s="1104"/>
      <c r="BE43" s="1094"/>
      <c r="BF43" s="1094"/>
      <c r="BG43" s="1094"/>
      <c r="BH43" s="1094"/>
      <c r="BI43" s="1095"/>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9"/>
      <c r="C44" s="1100"/>
      <c r="D44" s="1100"/>
      <c r="E44" s="1100"/>
      <c r="F44" s="1100"/>
      <c r="G44" s="1100"/>
      <c r="H44" s="1100"/>
      <c r="I44" s="1100"/>
      <c r="J44" s="1100"/>
      <c r="K44" s="1100"/>
      <c r="L44" s="1100"/>
      <c r="M44" s="1100"/>
      <c r="N44" s="1100"/>
      <c r="O44" s="1100"/>
      <c r="P44" s="1101"/>
      <c r="Q44" s="1105"/>
      <c r="R44" s="1106"/>
      <c r="S44" s="1106"/>
      <c r="T44" s="1106"/>
      <c r="U44" s="1106"/>
      <c r="V44" s="1106"/>
      <c r="W44" s="1106"/>
      <c r="X44" s="1106"/>
      <c r="Y44" s="1106"/>
      <c r="Z44" s="1106"/>
      <c r="AA44" s="1106"/>
      <c r="AB44" s="1106"/>
      <c r="AC44" s="1106"/>
      <c r="AD44" s="1106"/>
      <c r="AE44" s="1107"/>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104"/>
      <c r="BA44" s="1104"/>
      <c r="BB44" s="1104"/>
      <c r="BC44" s="1104"/>
      <c r="BD44" s="1104"/>
      <c r="BE44" s="1094"/>
      <c r="BF44" s="1094"/>
      <c r="BG44" s="1094"/>
      <c r="BH44" s="1094"/>
      <c r="BI44" s="1095"/>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9"/>
      <c r="C45" s="1100"/>
      <c r="D45" s="1100"/>
      <c r="E45" s="1100"/>
      <c r="F45" s="1100"/>
      <c r="G45" s="1100"/>
      <c r="H45" s="1100"/>
      <c r="I45" s="1100"/>
      <c r="J45" s="1100"/>
      <c r="K45" s="1100"/>
      <c r="L45" s="1100"/>
      <c r="M45" s="1100"/>
      <c r="N45" s="1100"/>
      <c r="O45" s="1100"/>
      <c r="P45" s="1101"/>
      <c r="Q45" s="1105"/>
      <c r="R45" s="1106"/>
      <c r="S45" s="1106"/>
      <c r="T45" s="1106"/>
      <c r="U45" s="1106"/>
      <c r="V45" s="1106"/>
      <c r="W45" s="1106"/>
      <c r="X45" s="1106"/>
      <c r="Y45" s="1106"/>
      <c r="Z45" s="1106"/>
      <c r="AA45" s="1106"/>
      <c r="AB45" s="1106"/>
      <c r="AC45" s="1106"/>
      <c r="AD45" s="1106"/>
      <c r="AE45" s="1107"/>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104"/>
      <c r="BA45" s="1104"/>
      <c r="BB45" s="1104"/>
      <c r="BC45" s="1104"/>
      <c r="BD45" s="1104"/>
      <c r="BE45" s="1094"/>
      <c r="BF45" s="1094"/>
      <c r="BG45" s="1094"/>
      <c r="BH45" s="1094"/>
      <c r="BI45" s="1095"/>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9"/>
      <c r="C46" s="1100"/>
      <c r="D46" s="1100"/>
      <c r="E46" s="1100"/>
      <c r="F46" s="1100"/>
      <c r="G46" s="1100"/>
      <c r="H46" s="1100"/>
      <c r="I46" s="1100"/>
      <c r="J46" s="1100"/>
      <c r="K46" s="1100"/>
      <c r="L46" s="1100"/>
      <c r="M46" s="1100"/>
      <c r="N46" s="1100"/>
      <c r="O46" s="1100"/>
      <c r="P46" s="1101"/>
      <c r="Q46" s="1105"/>
      <c r="R46" s="1106"/>
      <c r="S46" s="1106"/>
      <c r="T46" s="1106"/>
      <c r="U46" s="1106"/>
      <c r="V46" s="1106"/>
      <c r="W46" s="1106"/>
      <c r="X46" s="1106"/>
      <c r="Y46" s="1106"/>
      <c r="Z46" s="1106"/>
      <c r="AA46" s="1106"/>
      <c r="AB46" s="1106"/>
      <c r="AC46" s="1106"/>
      <c r="AD46" s="1106"/>
      <c r="AE46" s="1107"/>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104"/>
      <c r="BA46" s="1104"/>
      <c r="BB46" s="1104"/>
      <c r="BC46" s="1104"/>
      <c r="BD46" s="1104"/>
      <c r="BE46" s="1094"/>
      <c r="BF46" s="1094"/>
      <c r="BG46" s="1094"/>
      <c r="BH46" s="1094"/>
      <c r="BI46" s="1095"/>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9"/>
      <c r="C47" s="1100"/>
      <c r="D47" s="1100"/>
      <c r="E47" s="1100"/>
      <c r="F47" s="1100"/>
      <c r="G47" s="1100"/>
      <c r="H47" s="1100"/>
      <c r="I47" s="1100"/>
      <c r="J47" s="1100"/>
      <c r="K47" s="1100"/>
      <c r="L47" s="1100"/>
      <c r="M47" s="1100"/>
      <c r="N47" s="1100"/>
      <c r="O47" s="1100"/>
      <c r="P47" s="1101"/>
      <c r="Q47" s="1105"/>
      <c r="R47" s="1106"/>
      <c r="S47" s="1106"/>
      <c r="T47" s="1106"/>
      <c r="U47" s="1106"/>
      <c r="V47" s="1106"/>
      <c r="W47" s="1106"/>
      <c r="X47" s="1106"/>
      <c r="Y47" s="1106"/>
      <c r="Z47" s="1106"/>
      <c r="AA47" s="1106"/>
      <c r="AB47" s="1106"/>
      <c r="AC47" s="1106"/>
      <c r="AD47" s="1106"/>
      <c r="AE47" s="1107"/>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104"/>
      <c r="BA47" s="1104"/>
      <c r="BB47" s="1104"/>
      <c r="BC47" s="1104"/>
      <c r="BD47" s="1104"/>
      <c r="BE47" s="1094"/>
      <c r="BF47" s="1094"/>
      <c r="BG47" s="1094"/>
      <c r="BH47" s="1094"/>
      <c r="BI47" s="1095"/>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9"/>
      <c r="C48" s="1100"/>
      <c r="D48" s="1100"/>
      <c r="E48" s="1100"/>
      <c r="F48" s="1100"/>
      <c r="G48" s="1100"/>
      <c r="H48" s="1100"/>
      <c r="I48" s="1100"/>
      <c r="J48" s="1100"/>
      <c r="K48" s="1100"/>
      <c r="L48" s="1100"/>
      <c r="M48" s="1100"/>
      <c r="N48" s="1100"/>
      <c r="O48" s="1100"/>
      <c r="P48" s="1101"/>
      <c r="Q48" s="1105"/>
      <c r="R48" s="1106"/>
      <c r="S48" s="1106"/>
      <c r="T48" s="1106"/>
      <c r="U48" s="1106"/>
      <c r="V48" s="1106"/>
      <c r="W48" s="1106"/>
      <c r="X48" s="1106"/>
      <c r="Y48" s="1106"/>
      <c r="Z48" s="1106"/>
      <c r="AA48" s="1106"/>
      <c r="AB48" s="1106"/>
      <c r="AC48" s="1106"/>
      <c r="AD48" s="1106"/>
      <c r="AE48" s="1107"/>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104"/>
      <c r="BA48" s="1104"/>
      <c r="BB48" s="1104"/>
      <c r="BC48" s="1104"/>
      <c r="BD48" s="1104"/>
      <c r="BE48" s="1094"/>
      <c r="BF48" s="1094"/>
      <c r="BG48" s="1094"/>
      <c r="BH48" s="1094"/>
      <c r="BI48" s="1095"/>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9"/>
      <c r="C49" s="1100"/>
      <c r="D49" s="1100"/>
      <c r="E49" s="1100"/>
      <c r="F49" s="1100"/>
      <c r="G49" s="1100"/>
      <c r="H49" s="1100"/>
      <c r="I49" s="1100"/>
      <c r="J49" s="1100"/>
      <c r="K49" s="1100"/>
      <c r="L49" s="1100"/>
      <c r="M49" s="1100"/>
      <c r="N49" s="1100"/>
      <c r="O49" s="1100"/>
      <c r="P49" s="1101"/>
      <c r="Q49" s="1105"/>
      <c r="R49" s="1106"/>
      <c r="S49" s="1106"/>
      <c r="T49" s="1106"/>
      <c r="U49" s="1106"/>
      <c r="V49" s="1106"/>
      <c r="W49" s="1106"/>
      <c r="X49" s="1106"/>
      <c r="Y49" s="1106"/>
      <c r="Z49" s="1106"/>
      <c r="AA49" s="1106"/>
      <c r="AB49" s="1106"/>
      <c r="AC49" s="1106"/>
      <c r="AD49" s="1106"/>
      <c r="AE49" s="1107"/>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104"/>
      <c r="BA49" s="1104"/>
      <c r="BB49" s="1104"/>
      <c r="BC49" s="1104"/>
      <c r="BD49" s="1104"/>
      <c r="BE49" s="1094"/>
      <c r="BF49" s="1094"/>
      <c r="BG49" s="1094"/>
      <c r="BH49" s="1094"/>
      <c r="BI49" s="1095"/>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9"/>
      <c r="C50" s="1100"/>
      <c r="D50" s="1100"/>
      <c r="E50" s="1100"/>
      <c r="F50" s="1100"/>
      <c r="G50" s="1100"/>
      <c r="H50" s="1100"/>
      <c r="I50" s="1100"/>
      <c r="J50" s="1100"/>
      <c r="K50" s="1100"/>
      <c r="L50" s="1100"/>
      <c r="M50" s="1100"/>
      <c r="N50" s="1100"/>
      <c r="O50" s="1100"/>
      <c r="P50" s="1101"/>
      <c r="Q50" s="1102"/>
      <c r="R50" s="1080"/>
      <c r="S50" s="1080"/>
      <c r="T50" s="1080"/>
      <c r="U50" s="1080"/>
      <c r="V50" s="1080"/>
      <c r="W50" s="1080"/>
      <c r="X50" s="1080"/>
      <c r="Y50" s="1080"/>
      <c r="Z50" s="1080"/>
      <c r="AA50" s="1080"/>
      <c r="AB50" s="1080"/>
      <c r="AC50" s="1080"/>
      <c r="AD50" s="1080"/>
      <c r="AE50" s="1103"/>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94"/>
      <c r="BF50" s="1094"/>
      <c r="BG50" s="1094"/>
      <c r="BH50" s="1094"/>
      <c r="BI50" s="1095"/>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9"/>
      <c r="C51" s="1100"/>
      <c r="D51" s="1100"/>
      <c r="E51" s="1100"/>
      <c r="F51" s="1100"/>
      <c r="G51" s="1100"/>
      <c r="H51" s="1100"/>
      <c r="I51" s="1100"/>
      <c r="J51" s="1100"/>
      <c r="K51" s="1100"/>
      <c r="L51" s="1100"/>
      <c r="M51" s="1100"/>
      <c r="N51" s="1100"/>
      <c r="O51" s="1100"/>
      <c r="P51" s="1101"/>
      <c r="Q51" s="1102"/>
      <c r="R51" s="1080"/>
      <c r="S51" s="1080"/>
      <c r="T51" s="1080"/>
      <c r="U51" s="1080"/>
      <c r="V51" s="1080"/>
      <c r="W51" s="1080"/>
      <c r="X51" s="1080"/>
      <c r="Y51" s="1080"/>
      <c r="Z51" s="1080"/>
      <c r="AA51" s="1080"/>
      <c r="AB51" s="1080"/>
      <c r="AC51" s="1080"/>
      <c r="AD51" s="1080"/>
      <c r="AE51" s="1103"/>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94"/>
      <c r="BF51" s="1094"/>
      <c r="BG51" s="1094"/>
      <c r="BH51" s="1094"/>
      <c r="BI51" s="1095"/>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9"/>
      <c r="C52" s="1100"/>
      <c r="D52" s="1100"/>
      <c r="E52" s="1100"/>
      <c r="F52" s="1100"/>
      <c r="G52" s="1100"/>
      <c r="H52" s="1100"/>
      <c r="I52" s="1100"/>
      <c r="J52" s="1100"/>
      <c r="K52" s="1100"/>
      <c r="L52" s="1100"/>
      <c r="M52" s="1100"/>
      <c r="N52" s="1100"/>
      <c r="O52" s="1100"/>
      <c r="P52" s="1101"/>
      <c r="Q52" s="1102"/>
      <c r="R52" s="1080"/>
      <c r="S52" s="1080"/>
      <c r="T52" s="1080"/>
      <c r="U52" s="1080"/>
      <c r="V52" s="1080"/>
      <c r="W52" s="1080"/>
      <c r="X52" s="1080"/>
      <c r="Y52" s="1080"/>
      <c r="Z52" s="1080"/>
      <c r="AA52" s="1080"/>
      <c r="AB52" s="1080"/>
      <c r="AC52" s="1080"/>
      <c r="AD52" s="1080"/>
      <c r="AE52" s="1103"/>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94"/>
      <c r="BF52" s="1094"/>
      <c r="BG52" s="1094"/>
      <c r="BH52" s="1094"/>
      <c r="BI52" s="1095"/>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9"/>
      <c r="C53" s="1100"/>
      <c r="D53" s="1100"/>
      <c r="E53" s="1100"/>
      <c r="F53" s="1100"/>
      <c r="G53" s="1100"/>
      <c r="H53" s="1100"/>
      <c r="I53" s="1100"/>
      <c r="J53" s="1100"/>
      <c r="K53" s="1100"/>
      <c r="L53" s="1100"/>
      <c r="M53" s="1100"/>
      <c r="N53" s="1100"/>
      <c r="O53" s="1100"/>
      <c r="P53" s="1101"/>
      <c r="Q53" s="1102"/>
      <c r="R53" s="1080"/>
      <c r="S53" s="1080"/>
      <c r="T53" s="1080"/>
      <c r="U53" s="1080"/>
      <c r="V53" s="1080"/>
      <c r="W53" s="1080"/>
      <c r="X53" s="1080"/>
      <c r="Y53" s="1080"/>
      <c r="Z53" s="1080"/>
      <c r="AA53" s="1080"/>
      <c r="AB53" s="1080"/>
      <c r="AC53" s="1080"/>
      <c r="AD53" s="1080"/>
      <c r="AE53" s="1103"/>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94"/>
      <c r="BF53" s="1094"/>
      <c r="BG53" s="1094"/>
      <c r="BH53" s="1094"/>
      <c r="BI53" s="1095"/>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9"/>
      <c r="C54" s="1100"/>
      <c r="D54" s="1100"/>
      <c r="E54" s="1100"/>
      <c r="F54" s="1100"/>
      <c r="G54" s="1100"/>
      <c r="H54" s="1100"/>
      <c r="I54" s="1100"/>
      <c r="J54" s="1100"/>
      <c r="K54" s="1100"/>
      <c r="L54" s="1100"/>
      <c r="M54" s="1100"/>
      <c r="N54" s="1100"/>
      <c r="O54" s="1100"/>
      <c r="P54" s="1101"/>
      <c r="Q54" s="1102"/>
      <c r="R54" s="1080"/>
      <c r="S54" s="1080"/>
      <c r="T54" s="1080"/>
      <c r="U54" s="1080"/>
      <c r="V54" s="1080"/>
      <c r="W54" s="1080"/>
      <c r="X54" s="1080"/>
      <c r="Y54" s="1080"/>
      <c r="Z54" s="1080"/>
      <c r="AA54" s="1080"/>
      <c r="AB54" s="1080"/>
      <c r="AC54" s="1080"/>
      <c r="AD54" s="1080"/>
      <c r="AE54" s="1103"/>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94"/>
      <c r="BF54" s="1094"/>
      <c r="BG54" s="1094"/>
      <c r="BH54" s="1094"/>
      <c r="BI54" s="1095"/>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9"/>
      <c r="C55" s="1100"/>
      <c r="D55" s="1100"/>
      <c r="E55" s="1100"/>
      <c r="F55" s="1100"/>
      <c r="G55" s="1100"/>
      <c r="H55" s="1100"/>
      <c r="I55" s="1100"/>
      <c r="J55" s="1100"/>
      <c r="K55" s="1100"/>
      <c r="L55" s="1100"/>
      <c r="M55" s="1100"/>
      <c r="N55" s="1100"/>
      <c r="O55" s="1100"/>
      <c r="P55" s="1101"/>
      <c r="Q55" s="1102"/>
      <c r="R55" s="1080"/>
      <c r="S55" s="1080"/>
      <c r="T55" s="1080"/>
      <c r="U55" s="1080"/>
      <c r="V55" s="1080"/>
      <c r="W55" s="1080"/>
      <c r="X55" s="1080"/>
      <c r="Y55" s="1080"/>
      <c r="Z55" s="1080"/>
      <c r="AA55" s="1080"/>
      <c r="AB55" s="1080"/>
      <c r="AC55" s="1080"/>
      <c r="AD55" s="1080"/>
      <c r="AE55" s="1103"/>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94"/>
      <c r="BF55" s="1094"/>
      <c r="BG55" s="1094"/>
      <c r="BH55" s="1094"/>
      <c r="BI55" s="1095"/>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9"/>
      <c r="C56" s="1100"/>
      <c r="D56" s="1100"/>
      <c r="E56" s="1100"/>
      <c r="F56" s="1100"/>
      <c r="G56" s="1100"/>
      <c r="H56" s="1100"/>
      <c r="I56" s="1100"/>
      <c r="J56" s="1100"/>
      <c r="K56" s="1100"/>
      <c r="L56" s="1100"/>
      <c r="M56" s="1100"/>
      <c r="N56" s="1100"/>
      <c r="O56" s="1100"/>
      <c r="P56" s="1101"/>
      <c r="Q56" s="1102"/>
      <c r="R56" s="1080"/>
      <c r="S56" s="1080"/>
      <c r="T56" s="1080"/>
      <c r="U56" s="1080"/>
      <c r="V56" s="1080"/>
      <c r="W56" s="1080"/>
      <c r="X56" s="1080"/>
      <c r="Y56" s="1080"/>
      <c r="Z56" s="1080"/>
      <c r="AA56" s="1080"/>
      <c r="AB56" s="1080"/>
      <c r="AC56" s="1080"/>
      <c r="AD56" s="1080"/>
      <c r="AE56" s="1103"/>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94"/>
      <c r="BF56" s="1094"/>
      <c r="BG56" s="1094"/>
      <c r="BH56" s="1094"/>
      <c r="BI56" s="1095"/>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9"/>
      <c r="C57" s="1100"/>
      <c r="D57" s="1100"/>
      <c r="E57" s="1100"/>
      <c r="F57" s="1100"/>
      <c r="G57" s="1100"/>
      <c r="H57" s="1100"/>
      <c r="I57" s="1100"/>
      <c r="J57" s="1100"/>
      <c r="K57" s="1100"/>
      <c r="L57" s="1100"/>
      <c r="M57" s="1100"/>
      <c r="N57" s="1100"/>
      <c r="O57" s="1100"/>
      <c r="P57" s="1101"/>
      <c r="Q57" s="1102"/>
      <c r="R57" s="1080"/>
      <c r="S57" s="1080"/>
      <c r="T57" s="1080"/>
      <c r="U57" s="1080"/>
      <c r="V57" s="1080"/>
      <c r="W57" s="1080"/>
      <c r="X57" s="1080"/>
      <c r="Y57" s="1080"/>
      <c r="Z57" s="1080"/>
      <c r="AA57" s="1080"/>
      <c r="AB57" s="1080"/>
      <c r="AC57" s="1080"/>
      <c r="AD57" s="1080"/>
      <c r="AE57" s="1103"/>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94"/>
      <c r="BF57" s="1094"/>
      <c r="BG57" s="1094"/>
      <c r="BH57" s="1094"/>
      <c r="BI57" s="1095"/>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9"/>
      <c r="C58" s="1100"/>
      <c r="D58" s="1100"/>
      <c r="E58" s="1100"/>
      <c r="F58" s="1100"/>
      <c r="G58" s="1100"/>
      <c r="H58" s="1100"/>
      <c r="I58" s="1100"/>
      <c r="J58" s="1100"/>
      <c r="K58" s="1100"/>
      <c r="L58" s="1100"/>
      <c r="M58" s="1100"/>
      <c r="N58" s="1100"/>
      <c r="O58" s="1100"/>
      <c r="P58" s="1101"/>
      <c r="Q58" s="1102"/>
      <c r="R58" s="1080"/>
      <c r="S58" s="1080"/>
      <c r="T58" s="1080"/>
      <c r="U58" s="1080"/>
      <c r="V58" s="1080"/>
      <c r="W58" s="1080"/>
      <c r="X58" s="1080"/>
      <c r="Y58" s="1080"/>
      <c r="Z58" s="1080"/>
      <c r="AA58" s="1080"/>
      <c r="AB58" s="1080"/>
      <c r="AC58" s="1080"/>
      <c r="AD58" s="1080"/>
      <c r="AE58" s="1103"/>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94"/>
      <c r="BF58" s="1094"/>
      <c r="BG58" s="1094"/>
      <c r="BH58" s="1094"/>
      <c r="BI58" s="1095"/>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9"/>
      <c r="C59" s="1100"/>
      <c r="D59" s="1100"/>
      <c r="E59" s="1100"/>
      <c r="F59" s="1100"/>
      <c r="G59" s="1100"/>
      <c r="H59" s="1100"/>
      <c r="I59" s="1100"/>
      <c r="J59" s="1100"/>
      <c r="K59" s="1100"/>
      <c r="L59" s="1100"/>
      <c r="M59" s="1100"/>
      <c r="N59" s="1100"/>
      <c r="O59" s="1100"/>
      <c r="P59" s="1101"/>
      <c r="Q59" s="1102"/>
      <c r="R59" s="1080"/>
      <c r="S59" s="1080"/>
      <c r="T59" s="1080"/>
      <c r="U59" s="1080"/>
      <c r="V59" s="1080"/>
      <c r="W59" s="1080"/>
      <c r="X59" s="1080"/>
      <c r="Y59" s="1080"/>
      <c r="Z59" s="1080"/>
      <c r="AA59" s="1080"/>
      <c r="AB59" s="1080"/>
      <c r="AC59" s="1080"/>
      <c r="AD59" s="1080"/>
      <c r="AE59" s="1103"/>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94"/>
      <c r="BF59" s="1094"/>
      <c r="BG59" s="1094"/>
      <c r="BH59" s="1094"/>
      <c r="BI59" s="1095"/>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9"/>
      <c r="C60" s="1100"/>
      <c r="D60" s="1100"/>
      <c r="E60" s="1100"/>
      <c r="F60" s="1100"/>
      <c r="G60" s="1100"/>
      <c r="H60" s="1100"/>
      <c r="I60" s="1100"/>
      <c r="J60" s="1100"/>
      <c r="K60" s="1100"/>
      <c r="L60" s="1100"/>
      <c r="M60" s="1100"/>
      <c r="N60" s="1100"/>
      <c r="O60" s="1100"/>
      <c r="P60" s="1101"/>
      <c r="Q60" s="1102"/>
      <c r="R60" s="1080"/>
      <c r="S60" s="1080"/>
      <c r="T60" s="1080"/>
      <c r="U60" s="1080"/>
      <c r="V60" s="1080"/>
      <c r="W60" s="1080"/>
      <c r="X60" s="1080"/>
      <c r="Y60" s="1080"/>
      <c r="Z60" s="1080"/>
      <c r="AA60" s="1080"/>
      <c r="AB60" s="1080"/>
      <c r="AC60" s="1080"/>
      <c r="AD60" s="1080"/>
      <c r="AE60" s="1103"/>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94"/>
      <c r="BF60" s="1094"/>
      <c r="BG60" s="1094"/>
      <c r="BH60" s="1094"/>
      <c r="BI60" s="1095"/>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9"/>
      <c r="C61" s="1100"/>
      <c r="D61" s="1100"/>
      <c r="E61" s="1100"/>
      <c r="F61" s="1100"/>
      <c r="G61" s="1100"/>
      <c r="H61" s="1100"/>
      <c r="I61" s="1100"/>
      <c r="J61" s="1100"/>
      <c r="K61" s="1100"/>
      <c r="L61" s="1100"/>
      <c r="M61" s="1100"/>
      <c r="N61" s="1100"/>
      <c r="O61" s="1100"/>
      <c r="P61" s="1101"/>
      <c r="Q61" s="1102"/>
      <c r="R61" s="1080"/>
      <c r="S61" s="1080"/>
      <c r="T61" s="1080"/>
      <c r="U61" s="1080"/>
      <c r="V61" s="1080"/>
      <c r="W61" s="1080"/>
      <c r="X61" s="1080"/>
      <c r="Y61" s="1080"/>
      <c r="Z61" s="1080"/>
      <c r="AA61" s="1080"/>
      <c r="AB61" s="1080"/>
      <c r="AC61" s="1080"/>
      <c r="AD61" s="1080"/>
      <c r="AE61" s="1103"/>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94"/>
      <c r="BF61" s="1094"/>
      <c r="BG61" s="1094"/>
      <c r="BH61" s="1094"/>
      <c r="BI61" s="1095"/>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9"/>
      <c r="C62" s="1100"/>
      <c r="D62" s="1100"/>
      <c r="E62" s="1100"/>
      <c r="F62" s="1100"/>
      <c r="G62" s="1100"/>
      <c r="H62" s="1100"/>
      <c r="I62" s="1100"/>
      <c r="J62" s="1100"/>
      <c r="K62" s="1100"/>
      <c r="L62" s="1100"/>
      <c r="M62" s="1100"/>
      <c r="N62" s="1100"/>
      <c r="O62" s="1100"/>
      <c r="P62" s="1101"/>
      <c r="Q62" s="1102"/>
      <c r="R62" s="1080"/>
      <c r="S62" s="1080"/>
      <c r="T62" s="1080"/>
      <c r="U62" s="1080"/>
      <c r="V62" s="1080"/>
      <c r="W62" s="1080"/>
      <c r="X62" s="1080"/>
      <c r="Y62" s="1080"/>
      <c r="Z62" s="1080"/>
      <c r="AA62" s="1080"/>
      <c r="AB62" s="1080"/>
      <c r="AC62" s="1080"/>
      <c r="AD62" s="1080"/>
      <c r="AE62" s="1103"/>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94"/>
      <c r="BF62" s="1094"/>
      <c r="BG62" s="1094"/>
      <c r="BH62" s="1094"/>
      <c r="BI62" s="1095"/>
      <c r="BJ62" s="1096" t="s">
        <v>407</v>
      </c>
      <c r="BK62" s="1097"/>
      <c r="BL62" s="1097"/>
      <c r="BM62" s="1097"/>
      <c r="BN62" s="1098"/>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408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90"/>
      <c r="AF63" s="1091">
        <v>148</v>
      </c>
      <c r="AG63" s="1016"/>
      <c r="AH63" s="1016"/>
      <c r="AI63" s="1016"/>
      <c r="AJ63" s="1092"/>
      <c r="AK63" s="1093"/>
      <c r="AL63" s="1020"/>
      <c r="AM63" s="1020"/>
      <c r="AN63" s="1020"/>
      <c r="AO63" s="1020"/>
      <c r="AP63" s="1016">
        <f>SUM(AP28:AT62)</f>
        <v>10142</v>
      </c>
      <c r="AQ63" s="1016"/>
      <c r="AR63" s="1016"/>
      <c r="AS63" s="1016"/>
      <c r="AT63" s="1016"/>
      <c r="AU63" s="1082">
        <f t="shared" ref="AU63" si="0">SUM(AU28:AY62)</f>
        <v>6177</v>
      </c>
      <c r="AV63" s="1008"/>
      <c r="AW63" s="1008"/>
      <c r="AX63" s="1008"/>
      <c r="AY63" s="1083"/>
      <c r="AZ63" s="1084"/>
      <c r="BA63" s="1085"/>
      <c r="BB63" s="1085"/>
      <c r="BC63" s="1085"/>
      <c r="BD63" s="1086"/>
      <c r="BE63" s="1087"/>
      <c r="BF63" s="991"/>
      <c r="BG63" s="991"/>
      <c r="BH63" s="991"/>
      <c r="BI63" s="992"/>
      <c r="BJ63" s="1088" t="s">
        <v>409</v>
      </c>
      <c r="BK63" s="1008"/>
      <c r="BL63" s="1008"/>
      <c r="BM63" s="1008"/>
      <c r="BN63" s="1089"/>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411</v>
      </c>
      <c r="B66" s="1053"/>
      <c r="C66" s="1053"/>
      <c r="D66" s="1053"/>
      <c r="E66" s="1053"/>
      <c r="F66" s="1053"/>
      <c r="G66" s="1053"/>
      <c r="H66" s="1053"/>
      <c r="I66" s="1053"/>
      <c r="J66" s="1053"/>
      <c r="K66" s="1053"/>
      <c r="L66" s="1053"/>
      <c r="M66" s="1053"/>
      <c r="N66" s="1053"/>
      <c r="O66" s="1053"/>
      <c r="P66" s="1054"/>
      <c r="Q66" s="1058" t="s">
        <v>412</v>
      </c>
      <c r="R66" s="1059"/>
      <c r="S66" s="1059"/>
      <c r="T66" s="1059"/>
      <c r="U66" s="1060"/>
      <c r="V66" s="1058" t="s">
        <v>413</v>
      </c>
      <c r="W66" s="1059"/>
      <c r="X66" s="1059"/>
      <c r="Y66" s="1059"/>
      <c r="Z66" s="1060"/>
      <c r="AA66" s="1058" t="s">
        <v>396</v>
      </c>
      <c r="AB66" s="1059"/>
      <c r="AC66" s="1059"/>
      <c r="AD66" s="1059"/>
      <c r="AE66" s="1060"/>
      <c r="AF66" s="1064" t="s">
        <v>414</v>
      </c>
      <c r="AG66" s="1065"/>
      <c r="AH66" s="1065"/>
      <c r="AI66" s="1065"/>
      <c r="AJ66" s="1066"/>
      <c r="AK66" s="1058" t="s">
        <v>415</v>
      </c>
      <c r="AL66" s="1053"/>
      <c r="AM66" s="1053"/>
      <c r="AN66" s="1053"/>
      <c r="AO66" s="1054"/>
      <c r="AP66" s="1058" t="s">
        <v>416</v>
      </c>
      <c r="AQ66" s="1059"/>
      <c r="AR66" s="1059"/>
      <c r="AS66" s="1059"/>
      <c r="AT66" s="1060"/>
      <c r="AU66" s="1058" t="s">
        <v>417</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573</v>
      </c>
      <c r="C68" s="1043"/>
      <c r="D68" s="1043"/>
      <c r="E68" s="1043"/>
      <c r="F68" s="1043"/>
      <c r="G68" s="1043"/>
      <c r="H68" s="1043"/>
      <c r="I68" s="1043"/>
      <c r="J68" s="1043"/>
      <c r="K68" s="1043"/>
      <c r="L68" s="1043"/>
      <c r="M68" s="1043"/>
      <c r="N68" s="1043"/>
      <c r="O68" s="1043"/>
      <c r="P68" s="1044"/>
      <c r="Q68" s="1045">
        <v>396</v>
      </c>
      <c r="R68" s="1039"/>
      <c r="S68" s="1039"/>
      <c r="T68" s="1039"/>
      <c r="U68" s="1039"/>
      <c r="V68" s="1039">
        <v>366</v>
      </c>
      <c r="W68" s="1039"/>
      <c r="X68" s="1039"/>
      <c r="Y68" s="1039"/>
      <c r="Z68" s="1039"/>
      <c r="AA68" s="1039">
        <v>30</v>
      </c>
      <c r="AB68" s="1039"/>
      <c r="AC68" s="1039"/>
      <c r="AD68" s="1039"/>
      <c r="AE68" s="1039"/>
      <c r="AF68" s="1039">
        <v>30</v>
      </c>
      <c r="AG68" s="1039"/>
      <c r="AH68" s="1039"/>
      <c r="AI68" s="1039"/>
      <c r="AJ68" s="1039"/>
      <c r="AK68" s="1039"/>
      <c r="AL68" s="1039"/>
      <c r="AM68" s="1039"/>
      <c r="AN68" s="1039"/>
      <c r="AO68" s="1039"/>
      <c r="AP68" s="1039">
        <v>65</v>
      </c>
      <c r="AQ68" s="1039"/>
      <c r="AR68" s="1039"/>
      <c r="AS68" s="1039"/>
      <c r="AT68" s="1039"/>
      <c r="AU68" s="1039">
        <v>11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574</v>
      </c>
      <c r="C69" s="1032"/>
      <c r="D69" s="1032"/>
      <c r="E69" s="1032"/>
      <c r="F69" s="1032"/>
      <c r="G69" s="1032"/>
      <c r="H69" s="1032"/>
      <c r="I69" s="1032"/>
      <c r="J69" s="1032"/>
      <c r="K69" s="1032"/>
      <c r="L69" s="1032"/>
      <c r="M69" s="1032"/>
      <c r="N69" s="1032"/>
      <c r="O69" s="1032"/>
      <c r="P69" s="1033"/>
      <c r="Q69" s="1034">
        <v>3090</v>
      </c>
      <c r="R69" s="1028"/>
      <c r="S69" s="1028"/>
      <c r="T69" s="1028"/>
      <c r="U69" s="1028"/>
      <c r="V69" s="1028">
        <v>2776</v>
      </c>
      <c r="W69" s="1028"/>
      <c r="X69" s="1028"/>
      <c r="Y69" s="1028"/>
      <c r="Z69" s="1028"/>
      <c r="AA69" s="1028">
        <v>314</v>
      </c>
      <c r="AB69" s="1028"/>
      <c r="AC69" s="1028"/>
      <c r="AD69" s="1028"/>
      <c r="AE69" s="1028"/>
      <c r="AF69" s="1028">
        <v>256</v>
      </c>
      <c r="AG69" s="1028"/>
      <c r="AH69" s="1028"/>
      <c r="AI69" s="1028"/>
      <c r="AJ69" s="1028"/>
      <c r="AK69" s="1028"/>
      <c r="AL69" s="1028"/>
      <c r="AM69" s="1028"/>
      <c r="AN69" s="1028"/>
      <c r="AO69" s="1028"/>
      <c r="AP69" s="1028">
        <v>11962</v>
      </c>
      <c r="AQ69" s="1028"/>
      <c r="AR69" s="1028"/>
      <c r="AS69" s="1028"/>
      <c r="AT69" s="1028"/>
      <c r="AU69" s="1028">
        <v>3449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575</v>
      </c>
      <c r="C70" s="1032"/>
      <c r="D70" s="1032"/>
      <c r="E70" s="1032"/>
      <c r="F70" s="1032"/>
      <c r="G70" s="1032"/>
      <c r="H70" s="1032"/>
      <c r="I70" s="1032"/>
      <c r="J70" s="1032"/>
      <c r="K70" s="1032"/>
      <c r="L70" s="1032"/>
      <c r="M70" s="1032"/>
      <c r="N70" s="1032"/>
      <c r="O70" s="1032"/>
      <c r="P70" s="1033"/>
      <c r="Q70" s="1034">
        <v>4670</v>
      </c>
      <c r="R70" s="1028"/>
      <c r="S70" s="1028"/>
      <c r="T70" s="1028"/>
      <c r="U70" s="1028"/>
      <c r="V70" s="1028">
        <v>3737</v>
      </c>
      <c r="W70" s="1028"/>
      <c r="X70" s="1028"/>
      <c r="Y70" s="1028"/>
      <c r="Z70" s="1028"/>
      <c r="AA70" s="1028">
        <v>933</v>
      </c>
      <c r="AB70" s="1028"/>
      <c r="AC70" s="1028"/>
      <c r="AD70" s="1028"/>
      <c r="AE70" s="1028"/>
      <c r="AF70" s="1028">
        <v>933</v>
      </c>
      <c r="AG70" s="1028"/>
      <c r="AH70" s="1028"/>
      <c r="AI70" s="1028"/>
      <c r="AJ70" s="1028"/>
      <c r="AK70" s="1028">
        <v>203</v>
      </c>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576</v>
      </c>
      <c r="C71" s="1032"/>
      <c r="D71" s="1032"/>
      <c r="E71" s="1032"/>
      <c r="F71" s="1032"/>
      <c r="G71" s="1032"/>
      <c r="H71" s="1032"/>
      <c r="I71" s="1032"/>
      <c r="J71" s="1032"/>
      <c r="K71" s="1032"/>
      <c r="L71" s="1032"/>
      <c r="M71" s="1032"/>
      <c r="N71" s="1032"/>
      <c r="O71" s="1032"/>
      <c r="P71" s="1033"/>
      <c r="Q71" s="1034">
        <v>950375</v>
      </c>
      <c r="R71" s="1028"/>
      <c r="S71" s="1028"/>
      <c r="T71" s="1028"/>
      <c r="U71" s="1028"/>
      <c r="V71" s="1028">
        <v>910903</v>
      </c>
      <c r="W71" s="1028"/>
      <c r="X71" s="1028"/>
      <c r="Y71" s="1028"/>
      <c r="Z71" s="1028"/>
      <c r="AA71" s="1028">
        <v>39472</v>
      </c>
      <c r="AB71" s="1028"/>
      <c r="AC71" s="1028"/>
      <c r="AD71" s="1028"/>
      <c r="AE71" s="1028"/>
      <c r="AF71" s="1028">
        <v>39472</v>
      </c>
      <c r="AG71" s="1028"/>
      <c r="AH71" s="1028"/>
      <c r="AI71" s="1028"/>
      <c r="AJ71" s="1028"/>
      <c r="AK71" s="1028">
        <v>4149</v>
      </c>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SUM(AF68:AJ87)</f>
        <v>40691</v>
      </c>
      <c r="AG88" s="1016"/>
      <c r="AH88" s="1016"/>
      <c r="AI88" s="1016"/>
      <c r="AJ88" s="1016"/>
      <c r="AK88" s="1020"/>
      <c r="AL88" s="1020"/>
      <c r="AM88" s="1020"/>
      <c r="AN88" s="1020"/>
      <c r="AO88" s="1020"/>
      <c r="AP88" s="1016">
        <f>SUM(AP68:AT87)</f>
        <v>12027</v>
      </c>
      <c r="AQ88" s="1016"/>
      <c r="AR88" s="1016"/>
      <c r="AS88" s="1016"/>
      <c r="AT88" s="1016"/>
      <c r="AU88" s="1016">
        <f>SUM(AU68:AY87)</f>
        <v>3460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CR7</f>
        <v>2</v>
      </c>
      <c r="CS102" s="1008"/>
      <c r="CT102" s="1008"/>
      <c r="CU102" s="1008"/>
      <c r="CV102" s="1009"/>
      <c r="CW102" s="1007">
        <f>CW7</f>
        <v>1</v>
      </c>
      <c r="CX102" s="1008"/>
      <c r="CY102" s="1008"/>
      <c r="CZ102" s="1008"/>
      <c r="DA102" s="1009"/>
      <c r="DB102" s="1007" t="str">
        <f t="shared" ref="DB102" si="1">DB7</f>
        <v>－</v>
      </c>
      <c r="DC102" s="1008"/>
      <c r="DD102" s="1008"/>
      <c r="DE102" s="1008"/>
      <c r="DF102" s="1009"/>
      <c r="DG102" s="1007">
        <f t="shared" ref="DG102" si="2">DG7</f>
        <v>452</v>
      </c>
      <c r="DH102" s="1008"/>
      <c r="DI102" s="1008"/>
      <c r="DJ102" s="1008"/>
      <c r="DK102" s="1009"/>
      <c r="DL102" s="1007" t="str">
        <f t="shared" ref="DL102" si="3">DL7</f>
        <v>－</v>
      </c>
      <c r="DM102" s="1008"/>
      <c r="DN102" s="1008"/>
      <c r="DO102" s="1008"/>
      <c r="DP102" s="1009"/>
      <c r="DQ102" s="1007" t="str">
        <f t="shared" ref="DQ102" si="4">DQ7</f>
        <v>－</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303</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303</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303</v>
      </c>
      <c r="DR109" s="951"/>
      <c r="DS109" s="951"/>
      <c r="DT109" s="951"/>
      <c r="DU109" s="952"/>
      <c r="DV109" s="953" t="s">
        <v>429</v>
      </c>
      <c r="DW109" s="951"/>
      <c r="DX109" s="951"/>
      <c r="DY109" s="951"/>
      <c r="DZ109" s="982"/>
    </row>
    <row r="110" spans="1:131" s="248" customFormat="1" ht="26.25" customHeight="1" x14ac:dyDescent="0.15">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1956990</v>
      </c>
      <c r="AB110" s="944"/>
      <c r="AC110" s="944"/>
      <c r="AD110" s="944"/>
      <c r="AE110" s="945"/>
      <c r="AF110" s="946">
        <v>2009220</v>
      </c>
      <c r="AG110" s="944"/>
      <c r="AH110" s="944"/>
      <c r="AI110" s="944"/>
      <c r="AJ110" s="945"/>
      <c r="AK110" s="946">
        <v>2017940</v>
      </c>
      <c r="AL110" s="944"/>
      <c r="AM110" s="944"/>
      <c r="AN110" s="944"/>
      <c r="AO110" s="945"/>
      <c r="AP110" s="947">
        <v>13.8</v>
      </c>
      <c r="AQ110" s="948"/>
      <c r="AR110" s="948"/>
      <c r="AS110" s="948"/>
      <c r="AT110" s="949"/>
      <c r="AU110" s="983" t="s">
        <v>73</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16694216</v>
      </c>
      <c r="BR110" s="891"/>
      <c r="BS110" s="891"/>
      <c r="BT110" s="891"/>
      <c r="BU110" s="891"/>
      <c r="BV110" s="891">
        <v>16800659</v>
      </c>
      <c r="BW110" s="891"/>
      <c r="BX110" s="891"/>
      <c r="BY110" s="891"/>
      <c r="BZ110" s="891"/>
      <c r="CA110" s="891">
        <v>15880586</v>
      </c>
      <c r="CB110" s="891"/>
      <c r="CC110" s="891"/>
      <c r="CD110" s="891"/>
      <c r="CE110" s="891"/>
      <c r="CF110" s="915">
        <v>108.5</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128</v>
      </c>
      <c r="DH110" s="891"/>
      <c r="DI110" s="891"/>
      <c r="DJ110" s="891"/>
      <c r="DK110" s="891"/>
      <c r="DL110" s="891" t="s">
        <v>128</v>
      </c>
      <c r="DM110" s="891"/>
      <c r="DN110" s="891"/>
      <c r="DO110" s="891"/>
      <c r="DP110" s="891"/>
      <c r="DQ110" s="891" t="s">
        <v>128</v>
      </c>
      <c r="DR110" s="891"/>
      <c r="DS110" s="891"/>
      <c r="DT110" s="891"/>
      <c r="DU110" s="891"/>
      <c r="DV110" s="892" t="s">
        <v>128</v>
      </c>
      <c r="DW110" s="892"/>
      <c r="DX110" s="892"/>
      <c r="DY110" s="892"/>
      <c r="DZ110" s="893"/>
    </row>
    <row r="111" spans="1:131" s="248" customFormat="1" ht="26.25" customHeight="1" x14ac:dyDescent="0.15">
      <c r="A111" s="820" t="s">
        <v>435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128</v>
      </c>
      <c r="AG111" s="972"/>
      <c r="AH111" s="972"/>
      <c r="AI111" s="972"/>
      <c r="AJ111" s="973"/>
      <c r="AK111" s="974" t="s">
        <v>128</v>
      </c>
      <c r="AL111" s="972"/>
      <c r="AM111" s="972"/>
      <c r="AN111" s="972"/>
      <c r="AO111" s="973"/>
      <c r="AP111" s="975" t="s">
        <v>128</v>
      </c>
      <c r="AQ111" s="976"/>
      <c r="AR111" s="976"/>
      <c r="AS111" s="976"/>
      <c r="AT111" s="977"/>
      <c r="AU111" s="985"/>
      <c r="AV111" s="986"/>
      <c r="AW111" s="986"/>
      <c r="AX111" s="986"/>
      <c r="AY111" s="986"/>
      <c r="AZ111" s="861" t="s">
        <v>436</v>
      </c>
      <c r="BA111" s="796"/>
      <c r="BB111" s="796"/>
      <c r="BC111" s="796"/>
      <c r="BD111" s="796"/>
      <c r="BE111" s="796"/>
      <c r="BF111" s="796"/>
      <c r="BG111" s="796"/>
      <c r="BH111" s="796"/>
      <c r="BI111" s="796"/>
      <c r="BJ111" s="796"/>
      <c r="BK111" s="796"/>
      <c r="BL111" s="796"/>
      <c r="BM111" s="796"/>
      <c r="BN111" s="796"/>
      <c r="BO111" s="796"/>
      <c r="BP111" s="797"/>
      <c r="BQ111" s="862">
        <v>590728</v>
      </c>
      <c r="BR111" s="863"/>
      <c r="BS111" s="863"/>
      <c r="BT111" s="863"/>
      <c r="BU111" s="863"/>
      <c r="BV111" s="863">
        <v>419681</v>
      </c>
      <c r="BW111" s="863"/>
      <c r="BX111" s="863"/>
      <c r="BY111" s="863"/>
      <c r="BZ111" s="863"/>
      <c r="CA111" s="863">
        <v>451958</v>
      </c>
      <c r="CB111" s="863"/>
      <c r="CC111" s="863"/>
      <c r="CD111" s="863"/>
      <c r="CE111" s="863"/>
      <c r="CF111" s="924">
        <v>3.1</v>
      </c>
      <c r="CG111" s="925"/>
      <c r="CH111" s="925"/>
      <c r="CI111" s="925"/>
      <c r="CJ111" s="925"/>
      <c r="CK111" s="980"/>
      <c r="CL111" s="867"/>
      <c r="CM111" s="870" t="s">
        <v>437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128</v>
      </c>
      <c r="DM111" s="863"/>
      <c r="DN111" s="863"/>
      <c r="DO111" s="863"/>
      <c r="DP111" s="863"/>
      <c r="DQ111" s="863" t="s">
        <v>128</v>
      </c>
      <c r="DR111" s="863"/>
      <c r="DS111" s="863"/>
      <c r="DT111" s="863"/>
      <c r="DU111" s="863"/>
      <c r="DV111" s="840" t="s">
        <v>128</v>
      </c>
      <c r="DW111" s="840"/>
      <c r="DX111" s="840"/>
      <c r="DY111" s="840"/>
      <c r="DZ111" s="841"/>
    </row>
    <row r="112" spans="1:131" s="248" customFormat="1" ht="26.25" customHeight="1" x14ac:dyDescent="0.15">
      <c r="A112" s="965" t="s">
        <v>438</v>
      </c>
      <c r="B112" s="966"/>
      <c r="C112" s="796" t="s">
        <v>439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440</v>
      </c>
      <c r="AB112" s="826"/>
      <c r="AC112" s="826"/>
      <c r="AD112" s="826"/>
      <c r="AE112" s="827"/>
      <c r="AF112" s="828" t="s">
        <v>440</v>
      </c>
      <c r="AG112" s="826"/>
      <c r="AH112" s="826"/>
      <c r="AI112" s="826"/>
      <c r="AJ112" s="827"/>
      <c r="AK112" s="828" t="s">
        <v>440</v>
      </c>
      <c r="AL112" s="826"/>
      <c r="AM112" s="826"/>
      <c r="AN112" s="826"/>
      <c r="AO112" s="827"/>
      <c r="AP112" s="873" t="s">
        <v>440</v>
      </c>
      <c r="AQ112" s="874"/>
      <c r="AR112" s="874"/>
      <c r="AS112" s="874"/>
      <c r="AT112" s="875"/>
      <c r="AU112" s="985"/>
      <c r="AV112" s="986"/>
      <c r="AW112" s="986"/>
      <c r="AX112" s="986"/>
      <c r="AY112" s="986"/>
      <c r="AZ112" s="861" t="s">
        <v>441</v>
      </c>
      <c r="BA112" s="796"/>
      <c r="BB112" s="796"/>
      <c r="BC112" s="796"/>
      <c r="BD112" s="796"/>
      <c r="BE112" s="796"/>
      <c r="BF112" s="796"/>
      <c r="BG112" s="796"/>
      <c r="BH112" s="796"/>
      <c r="BI112" s="796"/>
      <c r="BJ112" s="796"/>
      <c r="BK112" s="796"/>
      <c r="BL112" s="796"/>
      <c r="BM112" s="796"/>
      <c r="BN112" s="796"/>
      <c r="BO112" s="796"/>
      <c r="BP112" s="797"/>
      <c r="BQ112" s="862">
        <v>8745441</v>
      </c>
      <c r="BR112" s="863"/>
      <c r="BS112" s="863"/>
      <c r="BT112" s="863"/>
      <c r="BU112" s="863"/>
      <c r="BV112" s="863">
        <v>8062442</v>
      </c>
      <c r="BW112" s="863"/>
      <c r="BX112" s="863"/>
      <c r="BY112" s="863"/>
      <c r="BZ112" s="863"/>
      <c r="CA112" s="863">
        <v>6176579</v>
      </c>
      <c r="CB112" s="863"/>
      <c r="CC112" s="863"/>
      <c r="CD112" s="863"/>
      <c r="CE112" s="863"/>
      <c r="CF112" s="924">
        <v>42.2</v>
      </c>
      <c r="CG112" s="925"/>
      <c r="CH112" s="925"/>
      <c r="CI112" s="925"/>
      <c r="CJ112" s="925"/>
      <c r="CK112" s="980"/>
      <c r="CL112" s="867"/>
      <c r="CM112" s="870" t="s">
        <v>442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440</v>
      </c>
      <c r="DH112" s="863"/>
      <c r="DI112" s="863"/>
      <c r="DJ112" s="863"/>
      <c r="DK112" s="863"/>
      <c r="DL112" s="863" t="s">
        <v>440</v>
      </c>
      <c r="DM112" s="863"/>
      <c r="DN112" s="863"/>
      <c r="DO112" s="863"/>
      <c r="DP112" s="863"/>
      <c r="DQ112" s="863" t="s">
        <v>440</v>
      </c>
      <c r="DR112" s="863"/>
      <c r="DS112" s="863"/>
      <c r="DT112" s="863"/>
      <c r="DU112" s="863"/>
      <c r="DV112" s="840" t="s">
        <v>128</v>
      </c>
      <c r="DW112" s="840"/>
      <c r="DX112" s="840"/>
      <c r="DY112" s="840"/>
      <c r="DZ112" s="841"/>
    </row>
    <row r="113" spans="1:130" s="248" customFormat="1" ht="26.25" customHeight="1" x14ac:dyDescent="0.15">
      <c r="A113" s="967"/>
      <c r="B113" s="968"/>
      <c r="C113" s="796" t="s">
        <v>443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1201514</v>
      </c>
      <c r="AB113" s="972"/>
      <c r="AC113" s="972"/>
      <c r="AD113" s="972"/>
      <c r="AE113" s="973"/>
      <c r="AF113" s="974">
        <v>1166179</v>
      </c>
      <c r="AG113" s="972"/>
      <c r="AH113" s="972"/>
      <c r="AI113" s="972"/>
      <c r="AJ113" s="973"/>
      <c r="AK113" s="974">
        <v>680927</v>
      </c>
      <c r="AL113" s="972"/>
      <c r="AM113" s="972"/>
      <c r="AN113" s="972"/>
      <c r="AO113" s="973"/>
      <c r="AP113" s="975">
        <v>4.7</v>
      </c>
      <c r="AQ113" s="976"/>
      <c r="AR113" s="976"/>
      <c r="AS113" s="976"/>
      <c r="AT113" s="977"/>
      <c r="AU113" s="985"/>
      <c r="AV113" s="986"/>
      <c r="AW113" s="986"/>
      <c r="AX113" s="986"/>
      <c r="AY113" s="986"/>
      <c r="AZ113" s="861" t="s">
        <v>444</v>
      </c>
      <c r="BA113" s="796"/>
      <c r="BB113" s="796"/>
      <c r="BC113" s="796"/>
      <c r="BD113" s="796"/>
      <c r="BE113" s="796"/>
      <c r="BF113" s="796"/>
      <c r="BG113" s="796"/>
      <c r="BH113" s="796"/>
      <c r="BI113" s="796"/>
      <c r="BJ113" s="796"/>
      <c r="BK113" s="796"/>
      <c r="BL113" s="796"/>
      <c r="BM113" s="796"/>
      <c r="BN113" s="796"/>
      <c r="BO113" s="796"/>
      <c r="BP113" s="797"/>
      <c r="BQ113" s="862">
        <v>3478757</v>
      </c>
      <c r="BR113" s="863"/>
      <c r="BS113" s="863"/>
      <c r="BT113" s="863"/>
      <c r="BU113" s="863"/>
      <c r="BV113" s="863">
        <v>3484192</v>
      </c>
      <c r="BW113" s="863"/>
      <c r="BX113" s="863"/>
      <c r="BY113" s="863"/>
      <c r="BZ113" s="863"/>
      <c r="CA113" s="863">
        <v>3460076</v>
      </c>
      <c r="CB113" s="863"/>
      <c r="CC113" s="863"/>
      <c r="CD113" s="863"/>
      <c r="CE113" s="863"/>
      <c r="CF113" s="924">
        <v>23.6</v>
      </c>
      <c r="CG113" s="925"/>
      <c r="CH113" s="925"/>
      <c r="CI113" s="925"/>
      <c r="CJ113" s="925"/>
      <c r="CK113" s="980"/>
      <c r="CL113" s="867"/>
      <c r="CM113" s="870" t="s">
        <v>445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128</v>
      </c>
      <c r="DM113" s="826"/>
      <c r="DN113" s="826"/>
      <c r="DO113" s="826"/>
      <c r="DP113" s="827"/>
      <c r="DQ113" s="828" t="s">
        <v>128</v>
      </c>
      <c r="DR113" s="826"/>
      <c r="DS113" s="826"/>
      <c r="DT113" s="826"/>
      <c r="DU113" s="827"/>
      <c r="DV113" s="873" t="s">
        <v>128</v>
      </c>
      <c r="DW113" s="874"/>
      <c r="DX113" s="874"/>
      <c r="DY113" s="874"/>
      <c r="DZ113" s="875"/>
    </row>
    <row r="114" spans="1:130" s="248" customFormat="1" ht="26.25" customHeight="1" x14ac:dyDescent="0.15">
      <c r="A114" s="967"/>
      <c r="B114" s="968"/>
      <c r="C114" s="796" t="s">
        <v>446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19455</v>
      </c>
      <c r="AB114" s="826"/>
      <c r="AC114" s="826"/>
      <c r="AD114" s="826"/>
      <c r="AE114" s="827"/>
      <c r="AF114" s="828">
        <v>45485</v>
      </c>
      <c r="AG114" s="826"/>
      <c r="AH114" s="826"/>
      <c r="AI114" s="826"/>
      <c r="AJ114" s="827"/>
      <c r="AK114" s="828">
        <v>97217</v>
      </c>
      <c r="AL114" s="826"/>
      <c r="AM114" s="826"/>
      <c r="AN114" s="826"/>
      <c r="AO114" s="827"/>
      <c r="AP114" s="873">
        <v>0.7</v>
      </c>
      <c r="AQ114" s="874"/>
      <c r="AR114" s="874"/>
      <c r="AS114" s="874"/>
      <c r="AT114" s="875"/>
      <c r="AU114" s="985"/>
      <c r="AV114" s="986"/>
      <c r="AW114" s="986"/>
      <c r="AX114" s="986"/>
      <c r="AY114" s="986"/>
      <c r="AZ114" s="861" t="s">
        <v>447</v>
      </c>
      <c r="BA114" s="796"/>
      <c r="BB114" s="796"/>
      <c r="BC114" s="796"/>
      <c r="BD114" s="796"/>
      <c r="BE114" s="796"/>
      <c r="BF114" s="796"/>
      <c r="BG114" s="796"/>
      <c r="BH114" s="796"/>
      <c r="BI114" s="796"/>
      <c r="BJ114" s="796"/>
      <c r="BK114" s="796"/>
      <c r="BL114" s="796"/>
      <c r="BM114" s="796"/>
      <c r="BN114" s="796"/>
      <c r="BO114" s="796"/>
      <c r="BP114" s="797"/>
      <c r="BQ114" s="862">
        <v>5148253</v>
      </c>
      <c r="BR114" s="863"/>
      <c r="BS114" s="863"/>
      <c r="BT114" s="863"/>
      <c r="BU114" s="863"/>
      <c r="BV114" s="863">
        <v>5024656</v>
      </c>
      <c r="BW114" s="863"/>
      <c r="BX114" s="863"/>
      <c r="BY114" s="863"/>
      <c r="BZ114" s="863"/>
      <c r="CA114" s="863">
        <v>4949031</v>
      </c>
      <c r="CB114" s="863"/>
      <c r="CC114" s="863"/>
      <c r="CD114" s="863"/>
      <c r="CE114" s="863"/>
      <c r="CF114" s="924">
        <v>33.799999999999997</v>
      </c>
      <c r="CG114" s="925"/>
      <c r="CH114" s="925"/>
      <c r="CI114" s="925"/>
      <c r="CJ114" s="925"/>
      <c r="CK114" s="980"/>
      <c r="CL114" s="867"/>
      <c r="CM114" s="870" t="s">
        <v>448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440</v>
      </c>
      <c r="DM114" s="826"/>
      <c r="DN114" s="826"/>
      <c r="DO114" s="826"/>
      <c r="DP114" s="827"/>
      <c r="DQ114" s="828" t="s">
        <v>440</v>
      </c>
      <c r="DR114" s="826"/>
      <c r="DS114" s="826"/>
      <c r="DT114" s="826"/>
      <c r="DU114" s="827"/>
      <c r="DV114" s="873" t="s">
        <v>440</v>
      </c>
      <c r="DW114" s="874"/>
      <c r="DX114" s="874"/>
      <c r="DY114" s="874"/>
      <c r="DZ114" s="875"/>
    </row>
    <row r="115" spans="1:130" s="248" customFormat="1" ht="26.25" customHeight="1" x14ac:dyDescent="0.15">
      <c r="A115" s="967"/>
      <c r="B115" s="968"/>
      <c r="C115" s="796" t="s">
        <v>449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159414</v>
      </c>
      <c r="AB115" s="972"/>
      <c r="AC115" s="972"/>
      <c r="AD115" s="972"/>
      <c r="AE115" s="973"/>
      <c r="AF115" s="974">
        <v>2528</v>
      </c>
      <c r="AG115" s="972"/>
      <c r="AH115" s="972"/>
      <c r="AI115" s="972"/>
      <c r="AJ115" s="973"/>
      <c r="AK115" s="974">
        <v>332982</v>
      </c>
      <c r="AL115" s="972"/>
      <c r="AM115" s="972"/>
      <c r="AN115" s="972"/>
      <c r="AO115" s="973"/>
      <c r="AP115" s="975">
        <v>2.2999999999999998</v>
      </c>
      <c r="AQ115" s="976"/>
      <c r="AR115" s="976"/>
      <c r="AS115" s="976"/>
      <c r="AT115" s="977"/>
      <c r="AU115" s="985"/>
      <c r="AV115" s="986"/>
      <c r="AW115" s="986"/>
      <c r="AX115" s="986"/>
      <c r="AY115" s="986"/>
      <c r="AZ115" s="861" t="s">
        <v>450</v>
      </c>
      <c r="BA115" s="796"/>
      <c r="BB115" s="796"/>
      <c r="BC115" s="796"/>
      <c r="BD115" s="796"/>
      <c r="BE115" s="796"/>
      <c r="BF115" s="796"/>
      <c r="BG115" s="796"/>
      <c r="BH115" s="796"/>
      <c r="BI115" s="796"/>
      <c r="BJ115" s="796"/>
      <c r="BK115" s="796"/>
      <c r="BL115" s="796"/>
      <c r="BM115" s="796"/>
      <c r="BN115" s="796"/>
      <c r="BO115" s="796"/>
      <c r="BP115" s="797"/>
      <c r="BQ115" s="862" t="s">
        <v>440</v>
      </c>
      <c r="BR115" s="863"/>
      <c r="BS115" s="863"/>
      <c r="BT115" s="863"/>
      <c r="BU115" s="863"/>
      <c r="BV115" s="863" t="s">
        <v>128</v>
      </c>
      <c r="BW115" s="863"/>
      <c r="BX115" s="863"/>
      <c r="BY115" s="863"/>
      <c r="BZ115" s="863"/>
      <c r="CA115" s="863" t="s">
        <v>128</v>
      </c>
      <c r="CB115" s="863"/>
      <c r="CC115" s="863"/>
      <c r="CD115" s="863"/>
      <c r="CE115" s="863"/>
      <c r="CF115" s="924" t="s">
        <v>128</v>
      </c>
      <c r="CG115" s="925"/>
      <c r="CH115" s="925"/>
      <c r="CI115" s="925"/>
      <c r="CJ115" s="925"/>
      <c r="CK115" s="980"/>
      <c r="CL115" s="867"/>
      <c r="CM115" s="861" t="s">
        <v>451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590728</v>
      </c>
      <c r="DH115" s="826"/>
      <c r="DI115" s="826"/>
      <c r="DJ115" s="826"/>
      <c r="DK115" s="827"/>
      <c r="DL115" s="828">
        <v>419681</v>
      </c>
      <c r="DM115" s="826"/>
      <c r="DN115" s="826"/>
      <c r="DO115" s="826"/>
      <c r="DP115" s="827"/>
      <c r="DQ115" s="828">
        <v>451958</v>
      </c>
      <c r="DR115" s="826"/>
      <c r="DS115" s="826"/>
      <c r="DT115" s="826"/>
      <c r="DU115" s="827"/>
      <c r="DV115" s="873">
        <v>3.1</v>
      </c>
      <c r="DW115" s="874"/>
      <c r="DX115" s="874"/>
      <c r="DY115" s="874"/>
      <c r="DZ115" s="875"/>
    </row>
    <row r="116" spans="1:130" s="248" customFormat="1" ht="26.25" customHeight="1" x14ac:dyDescent="0.15">
      <c r="A116" s="969"/>
      <c r="B116" s="970"/>
      <c r="C116" s="929" t="s">
        <v>452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128</v>
      </c>
      <c r="AB116" s="826"/>
      <c r="AC116" s="826"/>
      <c r="AD116" s="826"/>
      <c r="AE116" s="827"/>
      <c r="AF116" s="828" t="s">
        <v>128</v>
      </c>
      <c r="AG116" s="826"/>
      <c r="AH116" s="826"/>
      <c r="AI116" s="826"/>
      <c r="AJ116" s="827"/>
      <c r="AK116" s="828" t="s">
        <v>128</v>
      </c>
      <c r="AL116" s="826"/>
      <c r="AM116" s="826"/>
      <c r="AN116" s="826"/>
      <c r="AO116" s="827"/>
      <c r="AP116" s="873" t="s">
        <v>128</v>
      </c>
      <c r="AQ116" s="874"/>
      <c r="AR116" s="874"/>
      <c r="AS116" s="874"/>
      <c r="AT116" s="875"/>
      <c r="AU116" s="985"/>
      <c r="AV116" s="986"/>
      <c r="AW116" s="986"/>
      <c r="AX116" s="986"/>
      <c r="AY116" s="986"/>
      <c r="AZ116" s="912" t="s">
        <v>453</v>
      </c>
      <c r="BA116" s="913"/>
      <c r="BB116" s="913"/>
      <c r="BC116" s="913"/>
      <c r="BD116" s="913"/>
      <c r="BE116" s="913"/>
      <c r="BF116" s="913"/>
      <c r="BG116" s="913"/>
      <c r="BH116" s="913"/>
      <c r="BI116" s="913"/>
      <c r="BJ116" s="913"/>
      <c r="BK116" s="913"/>
      <c r="BL116" s="913"/>
      <c r="BM116" s="913"/>
      <c r="BN116" s="913"/>
      <c r="BO116" s="913"/>
      <c r="BP116" s="914"/>
      <c r="BQ116" s="862" t="s">
        <v>128</v>
      </c>
      <c r="BR116" s="863"/>
      <c r="BS116" s="863"/>
      <c r="BT116" s="863"/>
      <c r="BU116" s="863"/>
      <c r="BV116" s="863" t="s">
        <v>128</v>
      </c>
      <c r="BW116" s="863"/>
      <c r="BX116" s="863"/>
      <c r="BY116" s="863"/>
      <c r="BZ116" s="863"/>
      <c r="CA116" s="863" t="s">
        <v>128</v>
      </c>
      <c r="CB116" s="863"/>
      <c r="CC116" s="863"/>
      <c r="CD116" s="863"/>
      <c r="CE116" s="863"/>
      <c r="CF116" s="924" t="s">
        <v>128</v>
      </c>
      <c r="CG116" s="925"/>
      <c r="CH116" s="925"/>
      <c r="CI116" s="925"/>
      <c r="CJ116" s="925"/>
      <c r="CK116" s="980"/>
      <c r="CL116" s="867"/>
      <c r="CM116" s="870" t="s">
        <v>454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440</v>
      </c>
      <c r="DH116" s="826"/>
      <c r="DI116" s="826"/>
      <c r="DJ116" s="826"/>
      <c r="DK116" s="827"/>
      <c r="DL116" s="828" t="s">
        <v>440</v>
      </c>
      <c r="DM116" s="826"/>
      <c r="DN116" s="826"/>
      <c r="DO116" s="826"/>
      <c r="DP116" s="827"/>
      <c r="DQ116" s="828" t="s">
        <v>128</v>
      </c>
      <c r="DR116" s="826"/>
      <c r="DS116" s="826"/>
      <c r="DT116" s="826"/>
      <c r="DU116" s="827"/>
      <c r="DV116" s="873" t="s">
        <v>440</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455</v>
      </c>
      <c r="Z117" s="952"/>
      <c r="AA117" s="957">
        <v>3337373</v>
      </c>
      <c r="AB117" s="958"/>
      <c r="AC117" s="958"/>
      <c r="AD117" s="958"/>
      <c r="AE117" s="959"/>
      <c r="AF117" s="960">
        <v>3223412</v>
      </c>
      <c r="AG117" s="958"/>
      <c r="AH117" s="958"/>
      <c r="AI117" s="958"/>
      <c r="AJ117" s="959"/>
      <c r="AK117" s="960">
        <v>3129066</v>
      </c>
      <c r="AL117" s="958"/>
      <c r="AM117" s="958"/>
      <c r="AN117" s="958"/>
      <c r="AO117" s="959"/>
      <c r="AP117" s="961"/>
      <c r="AQ117" s="962"/>
      <c r="AR117" s="962"/>
      <c r="AS117" s="962"/>
      <c r="AT117" s="963"/>
      <c r="AU117" s="985"/>
      <c r="AV117" s="986"/>
      <c r="AW117" s="986"/>
      <c r="AX117" s="986"/>
      <c r="AY117" s="986"/>
      <c r="AZ117" s="912" t="s">
        <v>456</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128</v>
      </c>
      <c r="BW117" s="863"/>
      <c r="BX117" s="863"/>
      <c r="BY117" s="863"/>
      <c r="BZ117" s="863"/>
      <c r="CA117" s="863" t="s">
        <v>440</v>
      </c>
      <c r="CB117" s="863"/>
      <c r="CC117" s="863"/>
      <c r="CD117" s="863"/>
      <c r="CE117" s="863"/>
      <c r="CF117" s="924" t="s">
        <v>128</v>
      </c>
      <c r="CG117" s="925"/>
      <c r="CH117" s="925"/>
      <c r="CI117" s="925"/>
      <c r="CJ117" s="925"/>
      <c r="CK117" s="980"/>
      <c r="CL117" s="867"/>
      <c r="CM117" s="870" t="s">
        <v>457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440</v>
      </c>
      <c r="DM117" s="826"/>
      <c r="DN117" s="826"/>
      <c r="DO117" s="826"/>
      <c r="DP117" s="827"/>
      <c r="DQ117" s="828" t="s">
        <v>128</v>
      </c>
      <c r="DR117" s="826"/>
      <c r="DS117" s="826"/>
      <c r="DT117" s="826"/>
      <c r="DU117" s="827"/>
      <c r="DV117" s="873" t="s">
        <v>128</v>
      </c>
      <c r="DW117" s="874"/>
      <c r="DX117" s="874"/>
      <c r="DY117" s="874"/>
      <c r="DZ117" s="875"/>
    </row>
    <row r="118" spans="1:130" s="248" customFormat="1" ht="26.25" customHeight="1" x14ac:dyDescent="0.15">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303</v>
      </c>
      <c r="AL118" s="951"/>
      <c r="AM118" s="951"/>
      <c r="AN118" s="951"/>
      <c r="AO118" s="952"/>
      <c r="AP118" s="954" t="s">
        <v>429</v>
      </c>
      <c r="AQ118" s="955"/>
      <c r="AR118" s="955"/>
      <c r="AS118" s="955"/>
      <c r="AT118" s="956"/>
      <c r="AU118" s="985"/>
      <c r="AV118" s="986"/>
      <c r="AW118" s="986"/>
      <c r="AX118" s="986"/>
      <c r="AY118" s="986"/>
      <c r="AZ118" s="928" t="s">
        <v>458</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128</v>
      </c>
      <c r="BW118" s="894"/>
      <c r="BX118" s="894"/>
      <c r="BY118" s="894"/>
      <c r="BZ118" s="894"/>
      <c r="CA118" s="894" t="s">
        <v>128</v>
      </c>
      <c r="CB118" s="894"/>
      <c r="CC118" s="894"/>
      <c r="CD118" s="894"/>
      <c r="CE118" s="894"/>
      <c r="CF118" s="924" t="s">
        <v>128</v>
      </c>
      <c r="CG118" s="925"/>
      <c r="CH118" s="925"/>
      <c r="CI118" s="925"/>
      <c r="CJ118" s="925"/>
      <c r="CK118" s="980"/>
      <c r="CL118" s="867"/>
      <c r="CM118" s="870" t="s">
        <v>459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128</v>
      </c>
      <c r="DM118" s="826"/>
      <c r="DN118" s="826"/>
      <c r="DO118" s="826"/>
      <c r="DP118" s="827"/>
      <c r="DQ118" s="828" t="s">
        <v>128</v>
      </c>
      <c r="DR118" s="826"/>
      <c r="DS118" s="826"/>
      <c r="DT118" s="826"/>
      <c r="DU118" s="827"/>
      <c r="DV118" s="873" t="s">
        <v>128</v>
      </c>
      <c r="DW118" s="874"/>
      <c r="DX118" s="874"/>
      <c r="DY118" s="874"/>
      <c r="DZ118" s="875"/>
    </row>
    <row r="119" spans="1:130" s="248" customFormat="1" ht="26.25" customHeight="1" x14ac:dyDescent="0.15">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440</v>
      </c>
      <c r="AG119" s="944"/>
      <c r="AH119" s="944"/>
      <c r="AI119" s="944"/>
      <c r="AJ119" s="945"/>
      <c r="AK119" s="946" t="s">
        <v>128</v>
      </c>
      <c r="AL119" s="944"/>
      <c r="AM119" s="944"/>
      <c r="AN119" s="944"/>
      <c r="AO119" s="945"/>
      <c r="AP119" s="947" t="s">
        <v>128</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460</v>
      </c>
      <c r="BP119" s="927"/>
      <c r="BQ119" s="931">
        <v>34657395</v>
      </c>
      <c r="BR119" s="894"/>
      <c r="BS119" s="894"/>
      <c r="BT119" s="894"/>
      <c r="BU119" s="894"/>
      <c r="BV119" s="894">
        <v>33791630</v>
      </c>
      <c r="BW119" s="894"/>
      <c r="BX119" s="894"/>
      <c r="BY119" s="894"/>
      <c r="BZ119" s="894"/>
      <c r="CA119" s="894">
        <v>30918230</v>
      </c>
      <c r="CB119" s="894"/>
      <c r="CC119" s="894"/>
      <c r="CD119" s="894"/>
      <c r="CE119" s="894"/>
      <c r="CF119" s="792"/>
      <c r="CG119" s="793"/>
      <c r="CH119" s="793"/>
      <c r="CI119" s="793"/>
      <c r="CJ119" s="883"/>
      <c r="CK119" s="981"/>
      <c r="CL119" s="869"/>
      <c r="CM119" s="887" t="s">
        <v>461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440</v>
      </c>
      <c r="DH119" s="809"/>
      <c r="DI119" s="809"/>
      <c r="DJ119" s="809"/>
      <c r="DK119" s="810"/>
      <c r="DL119" s="811" t="s">
        <v>128</v>
      </c>
      <c r="DM119" s="809"/>
      <c r="DN119" s="809"/>
      <c r="DO119" s="809"/>
      <c r="DP119" s="810"/>
      <c r="DQ119" s="811" t="s">
        <v>440</v>
      </c>
      <c r="DR119" s="809"/>
      <c r="DS119" s="809"/>
      <c r="DT119" s="809"/>
      <c r="DU119" s="810"/>
      <c r="DV119" s="897" t="s">
        <v>128</v>
      </c>
      <c r="DW119" s="898"/>
      <c r="DX119" s="898"/>
      <c r="DY119" s="898"/>
      <c r="DZ119" s="899"/>
    </row>
    <row r="120" spans="1:130" s="248" customFormat="1" ht="26.25" customHeight="1" x14ac:dyDescent="0.15">
      <c r="A120" s="866"/>
      <c r="B120" s="867"/>
      <c r="C120" s="870" t="s">
        <v>437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128</v>
      </c>
      <c r="AG120" s="826"/>
      <c r="AH120" s="826"/>
      <c r="AI120" s="826"/>
      <c r="AJ120" s="827"/>
      <c r="AK120" s="828" t="s">
        <v>440</v>
      </c>
      <c r="AL120" s="826"/>
      <c r="AM120" s="826"/>
      <c r="AN120" s="826"/>
      <c r="AO120" s="827"/>
      <c r="AP120" s="873" t="s">
        <v>440</v>
      </c>
      <c r="AQ120" s="874"/>
      <c r="AR120" s="874"/>
      <c r="AS120" s="874"/>
      <c r="AT120" s="875"/>
      <c r="AU120" s="932" t="s">
        <v>462</v>
      </c>
      <c r="AV120" s="933"/>
      <c r="AW120" s="933"/>
      <c r="AX120" s="933"/>
      <c r="AY120" s="934"/>
      <c r="AZ120" s="909" t="s">
        <v>463</v>
      </c>
      <c r="BA120" s="854"/>
      <c r="BB120" s="854"/>
      <c r="BC120" s="854"/>
      <c r="BD120" s="854"/>
      <c r="BE120" s="854"/>
      <c r="BF120" s="854"/>
      <c r="BG120" s="854"/>
      <c r="BH120" s="854"/>
      <c r="BI120" s="854"/>
      <c r="BJ120" s="854"/>
      <c r="BK120" s="854"/>
      <c r="BL120" s="854"/>
      <c r="BM120" s="854"/>
      <c r="BN120" s="854"/>
      <c r="BO120" s="854"/>
      <c r="BP120" s="855"/>
      <c r="BQ120" s="910">
        <v>2629350</v>
      </c>
      <c r="BR120" s="891"/>
      <c r="BS120" s="891"/>
      <c r="BT120" s="891"/>
      <c r="BU120" s="891"/>
      <c r="BV120" s="891">
        <v>3280221</v>
      </c>
      <c r="BW120" s="891"/>
      <c r="BX120" s="891"/>
      <c r="BY120" s="891"/>
      <c r="BZ120" s="891"/>
      <c r="CA120" s="891">
        <v>3570724</v>
      </c>
      <c r="CB120" s="891"/>
      <c r="CC120" s="891"/>
      <c r="CD120" s="891"/>
      <c r="CE120" s="891"/>
      <c r="CF120" s="915">
        <v>24.4</v>
      </c>
      <c r="CG120" s="916"/>
      <c r="CH120" s="916"/>
      <c r="CI120" s="916"/>
      <c r="CJ120" s="916"/>
      <c r="CK120" s="917" t="s">
        <v>464</v>
      </c>
      <c r="CL120" s="901"/>
      <c r="CM120" s="901"/>
      <c r="CN120" s="901"/>
      <c r="CO120" s="902"/>
      <c r="CP120" s="921" t="s">
        <v>465</v>
      </c>
      <c r="CQ120" s="922"/>
      <c r="CR120" s="922"/>
      <c r="CS120" s="922"/>
      <c r="CT120" s="922"/>
      <c r="CU120" s="922"/>
      <c r="CV120" s="922"/>
      <c r="CW120" s="922"/>
      <c r="CX120" s="922"/>
      <c r="CY120" s="922"/>
      <c r="CZ120" s="922"/>
      <c r="DA120" s="922"/>
      <c r="DB120" s="922"/>
      <c r="DC120" s="922"/>
      <c r="DD120" s="922"/>
      <c r="DE120" s="922"/>
      <c r="DF120" s="923"/>
      <c r="DG120" s="910" t="s">
        <v>128</v>
      </c>
      <c r="DH120" s="891"/>
      <c r="DI120" s="891"/>
      <c r="DJ120" s="891"/>
      <c r="DK120" s="891"/>
      <c r="DL120" s="891" t="s">
        <v>128</v>
      </c>
      <c r="DM120" s="891"/>
      <c r="DN120" s="891"/>
      <c r="DO120" s="891"/>
      <c r="DP120" s="891"/>
      <c r="DQ120" s="891">
        <v>6176579</v>
      </c>
      <c r="DR120" s="891"/>
      <c r="DS120" s="891"/>
      <c r="DT120" s="891"/>
      <c r="DU120" s="891"/>
      <c r="DV120" s="892">
        <v>42.2</v>
      </c>
      <c r="DW120" s="892"/>
      <c r="DX120" s="892"/>
      <c r="DY120" s="892"/>
      <c r="DZ120" s="893"/>
    </row>
    <row r="121" spans="1:130" s="248" customFormat="1" ht="26.25" customHeight="1" x14ac:dyDescent="0.15">
      <c r="A121" s="866"/>
      <c r="B121" s="867"/>
      <c r="C121" s="912" t="s">
        <v>466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128</v>
      </c>
      <c r="AB121" s="826"/>
      <c r="AC121" s="826"/>
      <c r="AD121" s="826"/>
      <c r="AE121" s="827"/>
      <c r="AF121" s="828" t="s">
        <v>467</v>
      </c>
      <c r="AG121" s="826"/>
      <c r="AH121" s="826"/>
      <c r="AI121" s="826"/>
      <c r="AJ121" s="827"/>
      <c r="AK121" s="828" t="s">
        <v>440</v>
      </c>
      <c r="AL121" s="826"/>
      <c r="AM121" s="826"/>
      <c r="AN121" s="826"/>
      <c r="AO121" s="827"/>
      <c r="AP121" s="873" t="s">
        <v>128</v>
      </c>
      <c r="AQ121" s="874"/>
      <c r="AR121" s="874"/>
      <c r="AS121" s="874"/>
      <c r="AT121" s="875"/>
      <c r="AU121" s="935"/>
      <c r="AV121" s="936"/>
      <c r="AW121" s="936"/>
      <c r="AX121" s="936"/>
      <c r="AY121" s="937"/>
      <c r="AZ121" s="861" t="s">
        <v>468</v>
      </c>
      <c r="BA121" s="796"/>
      <c r="BB121" s="796"/>
      <c r="BC121" s="796"/>
      <c r="BD121" s="796"/>
      <c r="BE121" s="796"/>
      <c r="BF121" s="796"/>
      <c r="BG121" s="796"/>
      <c r="BH121" s="796"/>
      <c r="BI121" s="796"/>
      <c r="BJ121" s="796"/>
      <c r="BK121" s="796"/>
      <c r="BL121" s="796"/>
      <c r="BM121" s="796"/>
      <c r="BN121" s="796"/>
      <c r="BO121" s="796"/>
      <c r="BP121" s="797"/>
      <c r="BQ121" s="862">
        <v>2423396</v>
      </c>
      <c r="BR121" s="863"/>
      <c r="BS121" s="863"/>
      <c r="BT121" s="863"/>
      <c r="BU121" s="863"/>
      <c r="BV121" s="863">
        <v>2305376</v>
      </c>
      <c r="BW121" s="863"/>
      <c r="BX121" s="863"/>
      <c r="BY121" s="863"/>
      <c r="BZ121" s="863"/>
      <c r="CA121" s="863">
        <v>2443004</v>
      </c>
      <c r="CB121" s="863"/>
      <c r="CC121" s="863"/>
      <c r="CD121" s="863"/>
      <c r="CE121" s="863"/>
      <c r="CF121" s="924">
        <v>16.7</v>
      </c>
      <c r="CG121" s="925"/>
      <c r="CH121" s="925"/>
      <c r="CI121" s="925"/>
      <c r="CJ121" s="925"/>
      <c r="CK121" s="918"/>
      <c r="CL121" s="904"/>
      <c r="CM121" s="904"/>
      <c r="CN121" s="904"/>
      <c r="CO121" s="905"/>
      <c r="CP121" s="884" t="s">
        <v>403</v>
      </c>
      <c r="CQ121" s="885"/>
      <c r="CR121" s="885"/>
      <c r="CS121" s="885"/>
      <c r="CT121" s="885"/>
      <c r="CU121" s="885"/>
      <c r="CV121" s="885"/>
      <c r="CW121" s="885"/>
      <c r="CX121" s="885"/>
      <c r="CY121" s="885"/>
      <c r="CZ121" s="885"/>
      <c r="DA121" s="885"/>
      <c r="DB121" s="885"/>
      <c r="DC121" s="885"/>
      <c r="DD121" s="885"/>
      <c r="DE121" s="885"/>
      <c r="DF121" s="886"/>
      <c r="DG121" s="862" t="s">
        <v>440</v>
      </c>
      <c r="DH121" s="863"/>
      <c r="DI121" s="863"/>
      <c r="DJ121" s="863"/>
      <c r="DK121" s="863"/>
      <c r="DL121" s="863" t="s">
        <v>128</v>
      </c>
      <c r="DM121" s="863"/>
      <c r="DN121" s="863"/>
      <c r="DO121" s="863"/>
      <c r="DP121" s="863"/>
      <c r="DQ121" s="863" t="s">
        <v>440</v>
      </c>
      <c r="DR121" s="863"/>
      <c r="DS121" s="863"/>
      <c r="DT121" s="863"/>
      <c r="DU121" s="863"/>
      <c r="DV121" s="840" t="s">
        <v>440</v>
      </c>
      <c r="DW121" s="840"/>
      <c r="DX121" s="840"/>
      <c r="DY121" s="840"/>
      <c r="DZ121" s="841"/>
    </row>
    <row r="122" spans="1:130" s="248" customFormat="1" ht="26.25" customHeight="1" x14ac:dyDescent="0.15">
      <c r="A122" s="866"/>
      <c r="B122" s="867"/>
      <c r="C122" s="870" t="s">
        <v>448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440</v>
      </c>
      <c r="AB122" s="826"/>
      <c r="AC122" s="826"/>
      <c r="AD122" s="826"/>
      <c r="AE122" s="827"/>
      <c r="AF122" s="828" t="s">
        <v>128</v>
      </c>
      <c r="AG122" s="826"/>
      <c r="AH122" s="826"/>
      <c r="AI122" s="826"/>
      <c r="AJ122" s="827"/>
      <c r="AK122" s="828" t="s">
        <v>128</v>
      </c>
      <c r="AL122" s="826"/>
      <c r="AM122" s="826"/>
      <c r="AN122" s="826"/>
      <c r="AO122" s="827"/>
      <c r="AP122" s="873" t="s">
        <v>128</v>
      </c>
      <c r="AQ122" s="874"/>
      <c r="AR122" s="874"/>
      <c r="AS122" s="874"/>
      <c r="AT122" s="875"/>
      <c r="AU122" s="935"/>
      <c r="AV122" s="936"/>
      <c r="AW122" s="936"/>
      <c r="AX122" s="936"/>
      <c r="AY122" s="937"/>
      <c r="AZ122" s="928" t="s">
        <v>469</v>
      </c>
      <c r="BA122" s="929"/>
      <c r="BB122" s="929"/>
      <c r="BC122" s="929"/>
      <c r="BD122" s="929"/>
      <c r="BE122" s="929"/>
      <c r="BF122" s="929"/>
      <c r="BG122" s="929"/>
      <c r="BH122" s="929"/>
      <c r="BI122" s="929"/>
      <c r="BJ122" s="929"/>
      <c r="BK122" s="929"/>
      <c r="BL122" s="929"/>
      <c r="BM122" s="929"/>
      <c r="BN122" s="929"/>
      <c r="BO122" s="929"/>
      <c r="BP122" s="930"/>
      <c r="BQ122" s="931">
        <v>21724912</v>
      </c>
      <c r="BR122" s="894"/>
      <c r="BS122" s="894"/>
      <c r="BT122" s="894"/>
      <c r="BU122" s="894"/>
      <c r="BV122" s="894">
        <v>21216543</v>
      </c>
      <c r="BW122" s="894"/>
      <c r="BX122" s="894"/>
      <c r="BY122" s="894"/>
      <c r="BZ122" s="894"/>
      <c r="CA122" s="894">
        <v>20671104</v>
      </c>
      <c r="CB122" s="894"/>
      <c r="CC122" s="894"/>
      <c r="CD122" s="894"/>
      <c r="CE122" s="894"/>
      <c r="CF122" s="895">
        <v>141.19999999999999</v>
      </c>
      <c r="CG122" s="896"/>
      <c r="CH122" s="896"/>
      <c r="CI122" s="896"/>
      <c r="CJ122" s="896"/>
      <c r="CK122" s="918"/>
      <c r="CL122" s="904"/>
      <c r="CM122" s="904"/>
      <c r="CN122" s="904"/>
      <c r="CO122" s="905"/>
      <c r="CP122" s="884" t="s">
        <v>404</v>
      </c>
      <c r="CQ122" s="885"/>
      <c r="CR122" s="885"/>
      <c r="CS122" s="885"/>
      <c r="CT122" s="885"/>
      <c r="CU122" s="885"/>
      <c r="CV122" s="885"/>
      <c r="CW122" s="885"/>
      <c r="CX122" s="885"/>
      <c r="CY122" s="885"/>
      <c r="CZ122" s="885"/>
      <c r="DA122" s="885"/>
      <c r="DB122" s="885"/>
      <c r="DC122" s="885"/>
      <c r="DD122" s="885"/>
      <c r="DE122" s="885"/>
      <c r="DF122" s="886"/>
      <c r="DG122" s="862" t="s">
        <v>128</v>
      </c>
      <c r="DH122" s="863"/>
      <c r="DI122" s="863"/>
      <c r="DJ122" s="863"/>
      <c r="DK122" s="863"/>
      <c r="DL122" s="863" t="s">
        <v>440</v>
      </c>
      <c r="DM122" s="863"/>
      <c r="DN122" s="863"/>
      <c r="DO122" s="863"/>
      <c r="DP122" s="863"/>
      <c r="DQ122" s="863" t="s">
        <v>440</v>
      </c>
      <c r="DR122" s="863"/>
      <c r="DS122" s="863"/>
      <c r="DT122" s="863"/>
      <c r="DU122" s="863"/>
      <c r="DV122" s="840" t="s">
        <v>440</v>
      </c>
      <c r="DW122" s="840"/>
      <c r="DX122" s="840"/>
      <c r="DY122" s="840"/>
      <c r="DZ122" s="841"/>
    </row>
    <row r="123" spans="1:130" s="248" customFormat="1" ht="26.25" customHeight="1" x14ac:dyDescent="0.15">
      <c r="A123" s="866"/>
      <c r="B123" s="867"/>
      <c r="C123" s="870" t="s">
        <v>454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440</v>
      </c>
      <c r="AG123" s="826"/>
      <c r="AH123" s="826"/>
      <c r="AI123" s="826"/>
      <c r="AJ123" s="827"/>
      <c r="AK123" s="828" t="s">
        <v>128</v>
      </c>
      <c r="AL123" s="826"/>
      <c r="AM123" s="826"/>
      <c r="AN123" s="826"/>
      <c r="AO123" s="827"/>
      <c r="AP123" s="873" t="s">
        <v>128</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470</v>
      </c>
      <c r="BP123" s="927"/>
      <c r="BQ123" s="881">
        <v>26777658</v>
      </c>
      <c r="BR123" s="882"/>
      <c r="BS123" s="882"/>
      <c r="BT123" s="882"/>
      <c r="BU123" s="882"/>
      <c r="BV123" s="882">
        <v>26802140</v>
      </c>
      <c r="BW123" s="882"/>
      <c r="BX123" s="882"/>
      <c r="BY123" s="882"/>
      <c r="BZ123" s="882"/>
      <c r="CA123" s="882">
        <v>26684832</v>
      </c>
      <c r="CB123" s="882"/>
      <c r="CC123" s="882"/>
      <c r="CD123" s="882"/>
      <c r="CE123" s="882"/>
      <c r="CF123" s="792"/>
      <c r="CG123" s="793"/>
      <c r="CH123" s="793"/>
      <c r="CI123" s="793"/>
      <c r="CJ123" s="883"/>
      <c r="CK123" s="918"/>
      <c r="CL123" s="904"/>
      <c r="CM123" s="904"/>
      <c r="CN123" s="904"/>
      <c r="CO123" s="905"/>
      <c r="CP123" s="884" t="s">
        <v>471</v>
      </c>
      <c r="CQ123" s="885"/>
      <c r="CR123" s="885"/>
      <c r="CS123" s="885"/>
      <c r="CT123" s="885"/>
      <c r="CU123" s="885"/>
      <c r="CV123" s="885"/>
      <c r="CW123" s="885"/>
      <c r="CX123" s="885"/>
      <c r="CY123" s="885"/>
      <c r="CZ123" s="885"/>
      <c r="DA123" s="885"/>
      <c r="DB123" s="885"/>
      <c r="DC123" s="885"/>
      <c r="DD123" s="885"/>
      <c r="DE123" s="885"/>
      <c r="DF123" s="886"/>
      <c r="DG123" s="825" t="s">
        <v>128</v>
      </c>
      <c r="DH123" s="826"/>
      <c r="DI123" s="826"/>
      <c r="DJ123" s="826"/>
      <c r="DK123" s="827"/>
      <c r="DL123" s="828" t="s">
        <v>128</v>
      </c>
      <c r="DM123" s="826"/>
      <c r="DN123" s="826"/>
      <c r="DO123" s="826"/>
      <c r="DP123" s="827"/>
      <c r="DQ123" s="828" t="s">
        <v>128</v>
      </c>
      <c r="DR123" s="826"/>
      <c r="DS123" s="826"/>
      <c r="DT123" s="826"/>
      <c r="DU123" s="827"/>
      <c r="DV123" s="873" t="s">
        <v>128</v>
      </c>
      <c r="DW123" s="874"/>
      <c r="DX123" s="874"/>
      <c r="DY123" s="874"/>
      <c r="DZ123" s="875"/>
    </row>
    <row r="124" spans="1:130" s="248" customFormat="1" ht="26.25" customHeight="1" thickBot="1" x14ac:dyDescent="0.2">
      <c r="A124" s="866"/>
      <c r="B124" s="867"/>
      <c r="C124" s="870" t="s">
        <v>457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440</v>
      </c>
      <c r="AG124" s="826"/>
      <c r="AH124" s="826"/>
      <c r="AI124" s="826"/>
      <c r="AJ124" s="827"/>
      <c r="AK124" s="828" t="s">
        <v>128</v>
      </c>
      <c r="AL124" s="826"/>
      <c r="AM124" s="826"/>
      <c r="AN124" s="826"/>
      <c r="AO124" s="827"/>
      <c r="AP124" s="873" t="s">
        <v>128</v>
      </c>
      <c r="AQ124" s="874"/>
      <c r="AR124" s="874"/>
      <c r="AS124" s="874"/>
      <c r="AT124" s="875"/>
      <c r="AU124" s="876" t="s">
        <v>472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55.4</v>
      </c>
      <c r="BR124" s="880"/>
      <c r="BS124" s="880"/>
      <c r="BT124" s="880"/>
      <c r="BU124" s="880"/>
      <c r="BV124" s="880">
        <v>48.8</v>
      </c>
      <c r="BW124" s="880"/>
      <c r="BX124" s="880"/>
      <c r="BY124" s="880"/>
      <c r="BZ124" s="880"/>
      <c r="CA124" s="880">
        <v>28.9</v>
      </c>
      <c r="CB124" s="880"/>
      <c r="CC124" s="880"/>
      <c r="CD124" s="880"/>
      <c r="CE124" s="880"/>
      <c r="CF124" s="770"/>
      <c r="CG124" s="771"/>
      <c r="CH124" s="771"/>
      <c r="CI124" s="771"/>
      <c r="CJ124" s="911"/>
      <c r="CK124" s="919"/>
      <c r="CL124" s="919"/>
      <c r="CM124" s="919"/>
      <c r="CN124" s="919"/>
      <c r="CO124" s="920"/>
      <c r="CP124" s="884" t="s">
        <v>473</v>
      </c>
      <c r="CQ124" s="885"/>
      <c r="CR124" s="885"/>
      <c r="CS124" s="885"/>
      <c r="CT124" s="885"/>
      <c r="CU124" s="885"/>
      <c r="CV124" s="885"/>
      <c r="CW124" s="885"/>
      <c r="CX124" s="885"/>
      <c r="CY124" s="885"/>
      <c r="CZ124" s="885"/>
      <c r="DA124" s="885"/>
      <c r="DB124" s="885"/>
      <c r="DC124" s="885"/>
      <c r="DD124" s="885"/>
      <c r="DE124" s="885"/>
      <c r="DF124" s="886"/>
      <c r="DG124" s="808">
        <v>8745441</v>
      </c>
      <c r="DH124" s="809"/>
      <c r="DI124" s="809"/>
      <c r="DJ124" s="809"/>
      <c r="DK124" s="810"/>
      <c r="DL124" s="811">
        <v>8062442</v>
      </c>
      <c r="DM124" s="809"/>
      <c r="DN124" s="809"/>
      <c r="DO124" s="809"/>
      <c r="DP124" s="810"/>
      <c r="DQ124" s="811" t="s">
        <v>440</v>
      </c>
      <c r="DR124" s="809"/>
      <c r="DS124" s="809"/>
      <c r="DT124" s="809"/>
      <c r="DU124" s="810"/>
      <c r="DV124" s="897" t="s">
        <v>128</v>
      </c>
      <c r="DW124" s="898"/>
      <c r="DX124" s="898"/>
      <c r="DY124" s="898"/>
      <c r="DZ124" s="899"/>
    </row>
    <row r="125" spans="1:130" s="248" customFormat="1" ht="26.25" customHeight="1" x14ac:dyDescent="0.15">
      <c r="A125" s="866"/>
      <c r="B125" s="867"/>
      <c r="C125" s="870" t="s">
        <v>459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440</v>
      </c>
      <c r="AB125" s="826"/>
      <c r="AC125" s="826"/>
      <c r="AD125" s="826"/>
      <c r="AE125" s="827"/>
      <c r="AF125" s="828" t="s">
        <v>440</v>
      </c>
      <c r="AG125" s="826"/>
      <c r="AH125" s="826"/>
      <c r="AI125" s="826"/>
      <c r="AJ125" s="827"/>
      <c r="AK125" s="828" t="s">
        <v>128</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474</v>
      </c>
      <c r="CL125" s="901"/>
      <c r="CM125" s="901"/>
      <c r="CN125" s="901"/>
      <c r="CO125" s="902"/>
      <c r="CP125" s="909" t="s">
        <v>475</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440</v>
      </c>
      <c r="DM125" s="891"/>
      <c r="DN125" s="891"/>
      <c r="DO125" s="891"/>
      <c r="DP125" s="891"/>
      <c r="DQ125" s="891" t="s">
        <v>467</v>
      </c>
      <c r="DR125" s="891"/>
      <c r="DS125" s="891"/>
      <c r="DT125" s="891"/>
      <c r="DU125" s="891"/>
      <c r="DV125" s="892" t="s">
        <v>467</v>
      </c>
      <c r="DW125" s="892"/>
      <c r="DX125" s="892"/>
      <c r="DY125" s="892"/>
      <c r="DZ125" s="893"/>
    </row>
    <row r="126" spans="1:130" s="248" customFormat="1" ht="26.25" customHeight="1" thickBot="1" x14ac:dyDescent="0.2">
      <c r="A126" s="866"/>
      <c r="B126" s="867"/>
      <c r="C126" s="870" t="s">
        <v>461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159414</v>
      </c>
      <c r="AB126" s="826"/>
      <c r="AC126" s="826"/>
      <c r="AD126" s="826"/>
      <c r="AE126" s="827"/>
      <c r="AF126" s="828">
        <v>2528</v>
      </c>
      <c r="AG126" s="826"/>
      <c r="AH126" s="826"/>
      <c r="AI126" s="826"/>
      <c r="AJ126" s="827"/>
      <c r="AK126" s="828">
        <v>332982</v>
      </c>
      <c r="AL126" s="826"/>
      <c r="AM126" s="826"/>
      <c r="AN126" s="826"/>
      <c r="AO126" s="827"/>
      <c r="AP126" s="873">
        <v>2.2999999999999998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476</v>
      </c>
      <c r="CQ126" s="796"/>
      <c r="CR126" s="796"/>
      <c r="CS126" s="796"/>
      <c r="CT126" s="796"/>
      <c r="CU126" s="796"/>
      <c r="CV126" s="796"/>
      <c r="CW126" s="796"/>
      <c r="CX126" s="796"/>
      <c r="CY126" s="796"/>
      <c r="CZ126" s="796"/>
      <c r="DA126" s="796"/>
      <c r="DB126" s="796"/>
      <c r="DC126" s="796"/>
      <c r="DD126" s="796"/>
      <c r="DE126" s="796"/>
      <c r="DF126" s="797"/>
      <c r="DG126" s="862" t="s">
        <v>440</v>
      </c>
      <c r="DH126" s="863"/>
      <c r="DI126" s="863"/>
      <c r="DJ126" s="863"/>
      <c r="DK126" s="863"/>
      <c r="DL126" s="863" t="s">
        <v>128</v>
      </c>
      <c r="DM126" s="863"/>
      <c r="DN126" s="863"/>
      <c r="DO126" s="863"/>
      <c r="DP126" s="863"/>
      <c r="DQ126" s="863" t="s">
        <v>128</v>
      </c>
      <c r="DR126" s="863"/>
      <c r="DS126" s="863"/>
      <c r="DT126" s="863"/>
      <c r="DU126" s="863"/>
      <c r="DV126" s="840" t="s">
        <v>128</v>
      </c>
      <c r="DW126" s="840"/>
      <c r="DX126" s="840"/>
      <c r="DY126" s="840"/>
      <c r="DZ126" s="841"/>
    </row>
    <row r="127" spans="1:130" s="248" customFormat="1" ht="26.25" customHeight="1" x14ac:dyDescent="0.15">
      <c r="A127" s="868"/>
      <c r="B127" s="869"/>
      <c r="C127" s="887" t="s">
        <v>477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128</v>
      </c>
      <c r="AB127" s="826"/>
      <c r="AC127" s="826"/>
      <c r="AD127" s="826"/>
      <c r="AE127" s="827"/>
      <c r="AF127" s="828" t="s">
        <v>440</v>
      </c>
      <c r="AG127" s="826"/>
      <c r="AH127" s="826"/>
      <c r="AI127" s="826"/>
      <c r="AJ127" s="827"/>
      <c r="AK127" s="828" t="s">
        <v>128</v>
      </c>
      <c r="AL127" s="826"/>
      <c r="AM127" s="826"/>
      <c r="AN127" s="826"/>
      <c r="AO127" s="827"/>
      <c r="AP127" s="873" t="s">
        <v>128</v>
      </c>
      <c r="AQ127" s="874"/>
      <c r="AR127" s="874"/>
      <c r="AS127" s="874"/>
      <c r="AT127" s="875"/>
      <c r="AU127" s="284"/>
      <c r="AV127" s="284"/>
      <c r="AW127" s="284"/>
      <c r="AX127" s="890" t="s">
        <v>478</v>
      </c>
      <c r="AY127" s="858"/>
      <c r="AZ127" s="858"/>
      <c r="BA127" s="858"/>
      <c r="BB127" s="858"/>
      <c r="BC127" s="858"/>
      <c r="BD127" s="858"/>
      <c r="BE127" s="859"/>
      <c r="BF127" s="857" t="s">
        <v>479</v>
      </c>
      <c r="BG127" s="858"/>
      <c r="BH127" s="858"/>
      <c r="BI127" s="858"/>
      <c r="BJ127" s="858"/>
      <c r="BK127" s="858"/>
      <c r="BL127" s="859"/>
      <c r="BM127" s="857" t="s">
        <v>480</v>
      </c>
      <c r="BN127" s="858"/>
      <c r="BO127" s="858"/>
      <c r="BP127" s="858"/>
      <c r="BQ127" s="858"/>
      <c r="BR127" s="858"/>
      <c r="BS127" s="859"/>
      <c r="BT127" s="857" t="s">
        <v>481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482</v>
      </c>
      <c r="CQ127" s="796"/>
      <c r="CR127" s="796"/>
      <c r="CS127" s="796"/>
      <c r="CT127" s="796"/>
      <c r="CU127" s="796"/>
      <c r="CV127" s="796"/>
      <c r="CW127" s="796"/>
      <c r="CX127" s="796"/>
      <c r="CY127" s="796"/>
      <c r="CZ127" s="796"/>
      <c r="DA127" s="796"/>
      <c r="DB127" s="796"/>
      <c r="DC127" s="796"/>
      <c r="DD127" s="796"/>
      <c r="DE127" s="796"/>
      <c r="DF127" s="797"/>
      <c r="DG127" s="862" t="s">
        <v>440</v>
      </c>
      <c r="DH127" s="863"/>
      <c r="DI127" s="863"/>
      <c r="DJ127" s="863"/>
      <c r="DK127" s="863"/>
      <c r="DL127" s="863" t="s">
        <v>440</v>
      </c>
      <c r="DM127" s="863"/>
      <c r="DN127" s="863"/>
      <c r="DO127" s="863"/>
      <c r="DP127" s="863"/>
      <c r="DQ127" s="863" t="s">
        <v>440</v>
      </c>
      <c r="DR127" s="863"/>
      <c r="DS127" s="863"/>
      <c r="DT127" s="863"/>
      <c r="DU127" s="863"/>
      <c r="DV127" s="840" t="s">
        <v>128</v>
      </c>
      <c r="DW127" s="840"/>
      <c r="DX127" s="840"/>
      <c r="DY127" s="840"/>
      <c r="DZ127" s="841"/>
    </row>
    <row r="128" spans="1:130" s="248" customFormat="1" ht="26.25" customHeight="1" thickBot="1" x14ac:dyDescent="0.2">
      <c r="A128" s="842" t="s">
        <v>483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484</v>
      </c>
      <c r="X128" s="844"/>
      <c r="Y128" s="844"/>
      <c r="Z128" s="845"/>
      <c r="AA128" s="846">
        <v>371587</v>
      </c>
      <c r="AB128" s="847"/>
      <c r="AC128" s="847"/>
      <c r="AD128" s="847"/>
      <c r="AE128" s="848"/>
      <c r="AF128" s="849">
        <v>386559</v>
      </c>
      <c r="AG128" s="847"/>
      <c r="AH128" s="847"/>
      <c r="AI128" s="847"/>
      <c r="AJ128" s="848"/>
      <c r="AK128" s="849">
        <v>472116</v>
      </c>
      <c r="AL128" s="847"/>
      <c r="AM128" s="847"/>
      <c r="AN128" s="847"/>
      <c r="AO128" s="848"/>
      <c r="AP128" s="850"/>
      <c r="AQ128" s="851"/>
      <c r="AR128" s="851"/>
      <c r="AS128" s="851"/>
      <c r="AT128" s="852"/>
      <c r="AU128" s="284"/>
      <c r="AV128" s="284"/>
      <c r="AW128" s="284"/>
      <c r="AX128" s="853" t="s">
        <v>485</v>
      </c>
      <c r="AY128" s="854"/>
      <c r="AZ128" s="854"/>
      <c r="BA128" s="854"/>
      <c r="BB128" s="854"/>
      <c r="BC128" s="854"/>
      <c r="BD128" s="854"/>
      <c r="BE128" s="855"/>
      <c r="BF128" s="832" t="s">
        <v>128</v>
      </c>
      <c r="BG128" s="833"/>
      <c r="BH128" s="833"/>
      <c r="BI128" s="833"/>
      <c r="BJ128" s="833"/>
      <c r="BK128" s="833"/>
      <c r="BL128" s="856"/>
      <c r="BM128" s="832">
        <v>12.67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486</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128</v>
      </c>
      <c r="DM128" s="837"/>
      <c r="DN128" s="837"/>
      <c r="DO128" s="837"/>
      <c r="DP128" s="837"/>
      <c r="DQ128" s="837" t="s">
        <v>128</v>
      </c>
      <c r="DR128" s="837"/>
      <c r="DS128" s="837"/>
      <c r="DT128" s="837"/>
      <c r="DU128" s="837"/>
      <c r="DV128" s="838" t="s">
        <v>128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487</v>
      </c>
      <c r="X129" s="823"/>
      <c r="Y129" s="823"/>
      <c r="Z129" s="824"/>
      <c r="AA129" s="825">
        <v>16231696</v>
      </c>
      <c r="AB129" s="826"/>
      <c r="AC129" s="826"/>
      <c r="AD129" s="826"/>
      <c r="AE129" s="827"/>
      <c r="AF129" s="828">
        <v>16296269</v>
      </c>
      <c r="AG129" s="826"/>
      <c r="AH129" s="826"/>
      <c r="AI129" s="826"/>
      <c r="AJ129" s="827"/>
      <c r="AK129" s="828">
        <v>16618470</v>
      </c>
      <c r="AL129" s="826"/>
      <c r="AM129" s="826"/>
      <c r="AN129" s="826"/>
      <c r="AO129" s="827"/>
      <c r="AP129" s="829"/>
      <c r="AQ129" s="830"/>
      <c r="AR129" s="830"/>
      <c r="AS129" s="830"/>
      <c r="AT129" s="831"/>
      <c r="AU129" s="286"/>
      <c r="AV129" s="286"/>
      <c r="AW129" s="286"/>
      <c r="AX129" s="795" t="s">
        <v>488</v>
      </c>
      <c r="AY129" s="796"/>
      <c r="AZ129" s="796"/>
      <c r="BA129" s="796"/>
      <c r="BB129" s="796"/>
      <c r="BC129" s="796"/>
      <c r="BD129" s="796"/>
      <c r="BE129" s="797"/>
      <c r="BF129" s="815" t="s">
        <v>440</v>
      </c>
      <c r="BG129" s="816"/>
      <c r="BH129" s="816"/>
      <c r="BI129" s="816"/>
      <c r="BJ129" s="816"/>
      <c r="BK129" s="816"/>
      <c r="BL129" s="817"/>
      <c r="BM129" s="815">
        <v>17.670000000000002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490</v>
      </c>
      <c r="X130" s="823"/>
      <c r="Y130" s="823"/>
      <c r="Z130" s="824"/>
      <c r="AA130" s="825">
        <v>2010069</v>
      </c>
      <c r="AB130" s="826"/>
      <c r="AC130" s="826"/>
      <c r="AD130" s="826"/>
      <c r="AE130" s="827"/>
      <c r="AF130" s="828">
        <v>1980611</v>
      </c>
      <c r="AG130" s="826"/>
      <c r="AH130" s="826"/>
      <c r="AI130" s="826"/>
      <c r="AJ130" s="827"/>
      <c r="AK130" s="828">
        <v>1975936</v>
      </c>
      <c r="AL130" s="826"/>
      <c r="AM130" s="826"/>
      <c r="AN130" s="826"/>
      <c r="AO130" s="827"/>
      <c r="AP130" s="829"/>
      <c r="AQ130" s="830"/>
      <c r="AR130" s="830"/>
      <c r="AS130" s="830"/>
      <c r="AT130" s="831"/>
      <c r="AU130" s="286"/>
      <c r="AV130" s="286"/>
      <c r="AW130" s="286"/>
      <c r="AX130" s="795" t="s">
        <v>491</v>
      </c>
      <c r="AY130" s="796"/>
      <c r="AZ130" s="796"/>
      <c r="BA130" s="796"/>
      <c r="BB130" s="796"/>
      <c r="BC130" s="796"/>
      <c r="BD130" s="796"/>
      <c r="BE130" s="797"/>
      <c r="BF130" s="798">
        <v>5.7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492</v>
      </c>
      <c r="X131" s="806"/>
      <c r="Y131" s="806"/>
      <c r="Z131" s="807"/>
      <c r="AA131" s="808">
        <v>14221627</v>
      </c>
      <c r="AB131" s="809"/>
      <c r="AC131" s="809"/>
      <c r="AD131" s="809"/>
      <c r="AE131" s="810"/>
      <c r="AF131" s="811">
        <v>14315658</v>
      </c>
      <c r="AG131" s="809"/>
      <c r="AH131" s="809"/>
      <c r="AI131" s="809"/>
      <c r="AJ131" s="810"/>
      <c r="AK131" s="811">
        <v>14642534</v>
      </c>
      <c r="AL131" s="809"/>
      <c r="AM131" s="809"/>
      <c r="AN131" s="809"/>
      <c r="AO131" s="810"/>
      <c r="AP131" s="812"/>
      <c r="AQ131" s="813"/>
      <c r="AR131" s="813"/>
      <c r="AS131" s="813"/>
      <c r="AT131" s="814"/>
      <c r="AU131" s="286"/>
      <c r="AV131" s="286"/>
      <c r="AW131" s="286"/>
      <c r="AX131" s="773" t="s">
        <v>493</v>
      </c>
      <c r="AY131" s="774"/>
      <c r="AZ131" s="774"/>
      <c r="BA131" s="774"/>
      <c r="BB131" s="774"/>
      <c r="BC131" s="774"/>
      <c r="BD131" s="774"/>
      <c r="BE131" s="775"/>
      <c r="BF131" s="776">
        <v>28.9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495</v>
      </c>
      <c r="W132" s="786"/>
      <c r="X132" s="786"/>
      <c r="Y132" s="786"/>
      <c r="Z132" s="787"/>
      <c r="AA132" s="788">
        <v>6.7201664059999997</v>
      </c>
      <c r="AB132" s="789"/>
      <c r="AC132" s="789"/>
      <c r="AD132" s="789"/>
      <c r="AE132" s="790"/>
      <c r="AF132" s="791">
        <v>5.9811571360000002</v>
      </c>
      <c r="AG132" s="789"/>
      <c r="AH132" s="789"/>
      <c r="AI132" s="789"/>
      <c r="AJ132" s="790"/>
      <c r="AK132" s="791">
        <v>4.6509299549999996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496</v>
      </c>
      <c r="W133" s="765"/>
      <c r="X133" s="765"/>
      <c r="Y133" s="765"/>
      <c r="Z133" s="766"/>
      <c r="AA133" s="767">
        <v>7.9</v>
      </c>
      <c r="AB133" s="768"/>
      <c r="AC133" s="768"/>
      <c r="AD133" s="768"/>
      <c r="AE133" s="769"/>
      <c r="AF133" s="767">
        <v>7.5</v>
      </c>
      <c r="AG133" s="768"/>
      <c r="AH133" s="768"/>
      <c r="AI133" s="768"/>
      <c r="AJ133" s="769"/>
      <c r="AK133" s="767">
        <v>5.7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Oc8pwkYBKzMhBKgfwKZd36Y9XyJoZw6o4CUIm06sPq5b5Q+T7pVj6I89IqW9ih3PjncMR9PzpQMw6RgM6xW2g==" saltValue="9LeWw6KGaCUtjMgtULfX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O7" zoomScale="85" zoomScaleNormal="85" zoomScaleSheetLayoutView="85" workbookViewId="0">
      <selection activeCell="DH72" sqref="DH7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EmF9LP/6alAxDW4eIjJ4+NHYpz6Msyr98xU5wOjjXLj2snsN/LgCvHq03dUdbJIprcuNnUfTNIyfM5V2Xk8Rg==" saltValue="IPrcluW+K7RykOVv4/SN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19"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lkzbp6CutrPhJs4dqZu6CWX3vvDLokKaDWkUkLpnxm0tZGc+6zsBYYZ/G/cr1eTkCpitOPz2fHG0NvavKGPFg==" saltValue="PybQyHfPcHnonkwjccVAc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D4"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3"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4"/>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4" t="s">
        <v>505</v>
      </c>
      <c r="AL9" s="1195"/>
      <c r="AM9" s="1195"/>
      <c r="AN9" s="1196"/>
      <c r="AO9" s="314">
        <v>5922145</v>
      </c>
      <c r="AP9" s="314">
        <v>69766</v>
      </c>
      <c r="AQ9" s="315">
        <v>70597</v>
      </c>
      <c r="AR9" s="316">
        <v>-1.2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4" t="s">
        <v>506</v>
      </c>
      <c r="AL10" s="1195"/>
      <c r="AM10" s="1195"/>
      <c r="AN10" s="1196"/>
      <c r="AO10" s="317">
        <v>112454</v>
      </c>
      <c r="AP10" s="317">
        <v>1325</v>
      </c>
      <c r="AQ10" s="318">
        <v>6273</v>
      </c>
      <c r="AR10" s="319">
        <v>-78.900000000000006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4" t="s">
        <v>507</v>
      </c>
      <c r="AL11" s="1195"/>
      <c r="AM11" s="1195"/>
      <c r="AN11" s="1196"/>
      <c r="AO11" s="317">
        <v>83393</v>
      </c>
      <c r="AP11" s="317">
        <v>982</v>
      </c>
      <c r="AQ11" s="318">
        <v>1314</v>
      </c>
      <c r="AR11" s="319">
        <v>-25.3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4" t="s">
        <v>508</v>
      </c>
      <c r="AL12" s="1195"/>
      <c r="AM12" s="1195"/>
      <c r="AN12" s="1196"/>
      <c r="AO12" s="317" t="s">
        <v>509</v>
      </c>
      <c r="AP12" s="317" t="s">
        <v>509</v>
      </c>
      <c r="AQ12" s="318">
        <v>3</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4" t="s">
        <v>510</v>
      </c>
      <c r="AL13" s="1195"/>
      <c r="AM13" s="1195"/>
      <c r="AN13" s="1196"/>
      <c r="AO13" s="317">
        <v>224042</v>
      </c>
      <c r="AP13" s="317">
        <v>2639</v>
      </c>
      <c r="AQ13" s="318">
        <v>2424</v>
      </c>
      <c r="AR13" s="319">
        <v>8.9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4" t="s">
        <v>511</v>
      </c>
      <c r="AL14" s="1195"/>
      <c r="AM14" s="1195"/>
      <c r="AN14" s="1196"/>
      <c r="AO14" s="317">
        <v>62680</v>
      </c>
      <c r="AP14" s="317">
        <v>738</v>
      </c>
      <c r="AQ14" s="318">
        <v>1774</v>
      </c>
      <c r="AR14" s="319">
        <v>-58.4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7" t="s">
        <v>512</v>
      </c>
      <c r="AL15" s="1198"/>
      <c r="AM15" s="1198"/>
      <c r="AN15" s="1199"/>
      <c r="AO15" s="317">
        <v>-376763</v>
      </c>
      <c r="AP15" s="317">
        <v>-4438</v>
      </c>
      <c r="AQ15" s="318">
        <v>-4858</v>
      </c>
      <c r="AR15" s="319">
        <v>-8.6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7" t="s">
        <v>185</v>
      </c>
      <c r="AL16" s="1198"/>
      <c r="AM16" s="1198"/>
      <c r="AN16" s="1199"/>
      <c r="AO16" s="317">
        <v>6027951</v>
      </c>
      <c r="AP16" s="317">
        <v>71012</v>
      </c>
      <c r="AQ16" s="318">
        <v>77526</v>
      </c>
      <c r="AR16" s="319">
        <v>-8.4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0" t="s">
        <v>517</v>
      </c>
      <c r="AL21" s="1201"/>
      <c r="AM21" s="1201"/>
      <c r="AN21" s="1202"/>
      <c r="AO21" s="330">
        <v>6.99</v>
      </c>
      <c r="AP21" s="331">
        <v>7.31</v>
      </c>
      <c r="AQ21" s="332">
        <v>-0.32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0" t="s">
        <v>518</v>
      </c>
      <c r="AL22" s="1201"/>
      <c r="AM22" s="1201"/>
      <c r="AN22" s="1202"/>
      <c r="AO22" s="335">
        <v>100.8</v>
      </c>
      <c r="AP22" s="336">
        <v>98.5</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3"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4"/>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522</v>
      </c>
      <c r="AL32" s="1184"/>
      <c r="AM32" s="1184"/>
      <c r="AN32" s="1185"/>
      <c r="AO32" s="345">
        <v>2017940</v>
      </c>
      <c r="AP32" s="345">
        <v>23772</v>
      </c>
      <c r="AQ32" s="346">
        <v>38968</v>
      </c>
      <c r="AR32" s="347">
        <v>-39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523</v>
      </c>
      <c r="AL33" s="1184"/>
      <c r="AM33" s="1184"/>
      <c r="AN33" s="1185"/>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524</v>
      </c>
      <c r="AL34" s="1184"/>
      <c r="AM34" s="1184"/>
      <c r="AN34" s="1185"/>
      <c r="AO34" s="345" t="s">
        <v>509</v>
      </c>
      <c r="AP34" s="345" t="s">
        <v>509</v>
      </c>
      <c r="AQ34" s="346">
        <v>58</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525</v>
      </c>
      <c r="AL35" s="1184"/>
      <c r="AM35" s="1184"/>
      <c r="AN35" s="1185"/>
      <c r="AO35" s="345">
        <v>680927</v>
      </c>
      <c r="AP35" s="345">
        <v>8022</v>
      </c>
      <c r="AQ35" s="346">
        <v>12321</v>
      </c>
      <c r="AR35" s="347">
        <v>-34.9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526</v>
      </c>
      <c r="AL36" s="1184"/>
      <c r="AM36" s="1184"/>
      <c r="AN36" s="1185"/>
      <c r="AO36" s="345">
        <v>97217</v>
      </c>
      <c r="AP36" s="345">
        <v>1145</v>
      </c>
      <c r="AQ36" s="346">
        <v>1771</v>
      </c>
      <c r="AR36" s="347">
        <v>-35.299999999999997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527</v>
      </c>
      <c r="AL37" s="1184"/>
      <c r="AM37" s="1184"/>
      <c r="AN37" s="1185"/>
      <c r="AO37" s="345">
        <v>332982</v>
      </c>
      <c r="AP37" s="345">
        <v>3923</v>
      </c>
      <c r="AQ37" s="346">
        <v>588</v>
      </c>
      <c r="AR37" s="347">
        <v>567.20000000000005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0" t="s">
        <v>528</v>
      </c>
      <c r="AL38" s="1181"/>
      <c r="AM38" s="1181"/>
      <c r="AN38" s="1182"/>
      <c r="AO38" s="348" t="s">
        <v>509</v>
      </c>
      <c r="AP38" s="348" t="s">
        <v>509</v>
      </c>
      <c r="AQ38" s="349">
        <v>1</v>
      </c>
      <c r="AR38" s="337" t="s">
        <v>509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0" t="s">
        <v>529</v>
      </c>
      <c r="AL39" s="1181"/>
      <c r="AM39" s="1181"/>
      <c r="AN39" s="1182"/>
      <c r="AO39" s="345">
        <v>-472116</v>
      </c>
      <c r="AP39" s="345">
        <v>-5562</v>
      </c>
      <c r="AQ39" s="346">
        <v>-5205</v>
      </c>
      <c r="AR39" s="347">
        <v>6.9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530</v>
      </c>
      <c r="AL40" s="1184"/>
      <c r="AM40" s="1184"/>
      <c r="AN40" s="1185"/>
      <c r="AO40" s="345">
        <v>-1975936</v>
      </c>
      <c r="AP40" s="345">
        <v>-23278</v>
      </c>
      <c r="AQ40" s="346">
        <v>-35431</v>
      </c>
      <c r="AR40" s="347">
        <v>-34.299999999999997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6" t="s">
        <v>296</v>
      </c>
      <c r="AL41" s="1187"/>
      <c r="AM41" s="1187"/>
      <c r="AN41" s="1188"/>
      <c r="AO41" s="345">
        <v>681014</v>
      </c>
      <c r="AP41" s="345">
        <v>8023</v>
      </c>
      <c r="AQ41" s="346">
        <v>13072</v>
      </c>
      <c r="AR41" s="347">
        <v>-38.6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9" t="s">
        <v>500</v>
      </c>
      <c r="AN49" s="1191" t="s">
        <v>534</v>
      </c>
      <c r="AO49" s="1192"/>
      <c r="AP49" s="1192"/>
      <c r="AQ49" s="1192"/>
      <c r="AR49" s="1193"/>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0"/>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4357079</v>
      </c>
      <c r="AN51" s="367">
        <v>51151</v>
      </c>
      <c r="AO51" s="368">
        <v>-1.2</v>
      </c>
      <c r="AP51" s="369">
        <v>57295</v>
      </c>
      <c r="AQ51" s="370">
        <v>5.7</v>
      </c>
      <c r="AR51" s="371">
        <v>-6.9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2187020</v>
      </c>
      <c r="AN52" s="375">
        <v>25675</v>
      </c>
      <c r="AO52" s="376">
        <v>31.6</v>
      </c>
      <c r="AP52" s="377">
        <v>32771</v>
      </c>
      <c r="AQ52" s="378">
        <v>10.4</v>
      </c>
      <c r="AR52" s="379">
        <v>21.2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5934715</v>
      </c>
      <c r="AN53" s="367">
        <v>69768</v>
      </c>
      <c r="AO53" s="368">
        <v>36.4</v>
      </c>
      <c r="AP53" s="369">
        <v>54110</v>
      </c>
      <c r="AQ53" s="370">
        <v>-5.6</v>
      </c>
      <c r="AR53" s="371">
        <v>42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2525031</v>
      </c>
      <c r="AN54" s="375">
        <v>29684</v>
      </c>
      <c r="AO54" s="376">
        <v>15.6</v>
      </c>
      <c r="AP54" s="377">
        <v>30620</v>
      </c>
      <c r="AQ54" s="378">
        <v>-6.6</v>
      </c>
      <c r="AR54" s="379">
        <v>22.2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4291140</v>
      </c>
      <c r="AN55" s="367">
        <v>50413</v>
      </c>
      <c r="AO55" s="368">
        <v>-27.7</v>
      </c>
      <c r="AP55" s="369">
        <v>54684</v>
      </c>
      <c r="AQ55" s="370">
        <v>1.1000000000000001</v>
      </c>
      <c r="AR55" s="371">
        <v>-28.8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1276969</v>
      </c>
      <c r="AN56" s="375">
        <v>15002</v>
      </c>
      <c r="AO56" s="376">
        <v>-49.5</v>
      </c>
      <c r="AP56" s="377">
        <v>32829</v>
      </c>
      <c r="AQ56" s="378">
        <v>7.2</v>
      </c>
      <c r="AR56" s="379">
        <v>-56.7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3850380</v>
      </c>
      <c r="AN57" s="367">
        <v>45141</v>
      </c>
      <c r="AO57" s="368">
        <v>-10.5</v>
      </c>
      <c r="AP57" s="369">
        <v>62383</v>
      </c>
      <c r="AQ57" s="370">
        <v>14.1</v>
      </c>
      <c r="AR57" s="371">
        <v>-24.6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952955</v>
      </c>
      <c r="AN58" s="375">
        <v>11172</v>
      </c>
      <c r="AO58" s="376">
        <v>-25.5</v>
      </c>
      <c r="AP58" s="377">
        <v>35325</v>
      </c>
      <c r="AQ58" s="378">
        <v>7.6</v>
      </c>
      <c r="AR58" s="379">
        <v>-33.1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2419010</v>
      </c>
      <c r="AN59" s="367">
        <v>28497</v>
      </c>
      <c r="AO59" s="368">
        <v>-36.9</v>
      </c>
      <c r="AP59" s="369">
        <v>63812</v>
      </c>
      <c r="AQ59" s="370">
        <v>2.2999999999999998</v>
      </c>
      <c r="AR59" s="371">
        <v>-39.200000000000003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903515</v>
      </c>
      <c r="AN60" s="375">
        <v>10644</v>
      </c>
      <c r="AO60" s="376">
        <v>-4.7</v>
      </c>
      <c r="AP60" s="377">
        <v>33848</v>
      </c>
      <c r="AQ60" s="378">
        <v>-4.2</v>
      </c>
      <c r="AR60" s="379">
        <v>-0.5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4170465</v>
      </c>
      <c r="AN61" s="382">
        <v>48994</v>
      </c>
      <c r="AO61" s="383">
        <v>-8</v>
      </c>
      <c r="AP61" s="384">
        <v>58457</v>
      </c>
      <c r="AQ61" s="385">
        <v>3.5</v>
      </c>
      <c r="AR61" s="371">
        <v>-11.5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1569098</v>
      </c>
      <c r="AN62" s="375">
        <v>18435</v>
      </c>
      <c r="AO62" s="376">
        <v>-6.5</v>
      </c>
      <c r="AP62" s="377">
        <v>33079</v>
      </c>
      <c r="AQ62" s="378">
        <v>2.9</v>
      </c>
      <c r="AR62" s="379">
        <v>-9.4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JF2FYIULB+/pcHigaOuqR/tfEnjcyr4GybpdbaYwilVqGYON430332D2Ral0XXMfQZIstMFy45VoXTRI+6fzw==" saltValue="gjJWn7WDJO/fsGaNmXPa2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85" zoomScaleNormal="85" zoomScaleSheetLayoutView="55" workbookViewId="0">
      <selection activeCell="AU116" sqref="AU116"/>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G7Qjq6c/3CrG5cFA81QAOFv0N13aixYDwLwst+Av2uADtmPFlf9GS0wxCibx6pxXs6avemJOYn8zpGZDXWylNA==" saltValue="ikGd2rjR7iMQTlssqvAc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94" zoomScale="85" zoomScaleNormal="85" zoomScaleSheetLayoutView="55" workbookViewId="0">
      <selection activeCell="AE98" sqref="AE9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2Ret2v6plZWDFaIPPurektYjSb484WyJiuhEHKqZydbWhBlYlFNTqNBOvreEJ27ZcYZUEbU70vRB3JrpMSuHLw==" saltValue="A6GKU3PSF4jpNpQw89CH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35" zoomScale="85" zoomScaleNormal="85"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5" t="s">
        <v>3</v>
      </c>
      <c r="D47" s="1205"/>
      <c r="E47" s="1206"/>
      <c r="F47" s="11">
        <v>9.2799999999999994</v>
      </c>
      <c r="G47" s="12">
        <v>9.39</v>
      </c>
      <c r="H47" s="12">
        <v>9.7799999999999994</v>
      </c>
      <c r="I47" s="12">
        <v>12.61</v>
      </c>
      <c r="J47" s="13">
        <v>13.4</v>
      </c>
    </row>
    <row r="48" spans="2:10" ht="57.75" customHeight="1" x14ac:dyDescent="0.15">
      <c r="B48" s="14"/>
      <c r="C48" s="1207" t="s">
        <v>4</v>
      </c>
      <c r="D48" s="1207"/>
      <c r="E48" s="1208"/>
      <c r="F48" s="15">
        <v>2.75</v>
      </c>
      <c r="G48" s="16">
        <v>5.89</v>
      </c>
      <c r="H48" s="16">
        <v>5.1100000000000003</v>
      </c>
      <c r="I48" s="16">
        <v>5.24</v>
      </c>
      <c r="J48" s="17">
        <v>6.8</v>
      </c>
    </row>
    <row r="49" spans="2:10" ht="57.75" customHeight="1" thickBot="1" x14ac:dyDescent="0.2">
      <c r="B49" s="18"/>
      <c r="C49" s="1209" t="s">
        <v>5</v>
      </c>
      <c r="D49" s="1209"/>
      <c r="E49" s="1210"/>
      <c r="F49" s="19" t="s">
        <v>555</v>
      </c>
      <c r="G49" s="20">
        <v>3.37</v>
      </c>
      <c r="H49" s="20" t="s">
        <v>556</v>
      </c>
      <c r="I49" s="20">
        <v>3.02</v>
      </c>
      <c r="J49" s="21">
        <v>2.69</v>
      </c>
    </row>
    <row r="50" spans="2:10" ht="13.5" customHeight="1" x14ac:dyDescent="0.15"/>
  </sheetData>
  <sheetProtection algorithmName="SHA-512" hashValue="9KiSkhaNnKvmzd31DfNyEnCYc3mWJ9urZ3qI343YUVJAa4KoltJjSHe65eSAkWli7k+31PvdA6wlSiu9sEsj9A==" saltValue="8gemPZ9ob0mOw1LTxDTm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localuser</cp:lastModifiedBy>
  <cp:lastPrinted>2022-03-15T07:40:50Z</cp:lastPrinted>
  <dcterms:created xsi:type="dcterms:W3CDTF">2022-02-02T04:41:07Z</dcterms:created>
  <dcterms:modified xsi:type="dcterms:W3CDTF">2022-03-15T07:40:53Z</dcterms:modified>
  <cp:category/>
</cp:coreProperties>
</file>