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78368248\Desktop\新しいフォルダー\"/>
    </mc:Choice>
  </mc:AlternateContent>
  <xr:revisionPtr revIDLastSave="0" documentId="13_ncr:1_{C690D2F1-C697-4508-9D8E-BA1486F8F0FA}" xr6:coauthVersionLast="47" xr6:coauthVersionMax="47" xr10:uidLastSave="{00000000-0000-0000-0000-000000000000}"/>
  <bookViews>
    <workbookView xWindow="-110" yWindow="-110" windowWidth="19420" windowHeight="1150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W36" i="10"/>
  <c r="BE36" i="10"/>
  <c r="AM36" i="10"/>
  <c r="C36" i="10"/>
  <c r="CO35" i="10"/>
  <c r="BW35" i="10"/>
  <c r="BE35" i="10"/>
  <c r="AM35" i="10"/>
  <c r="C35" i="10"/>
  <c r="CO34" i="10"/>
  <c r="BW34" i="10"/>
  <c r="BE34" i="10"/>
  <c r="U34" i="10"/>
  <c r="U35" i="10" s="1"/>
  <c r="U36" i="10" s="1"/>
  <c r="C34" i="10"/>
  <c r="AM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<sst xmlns="http://schemas.openxmlformats.org/spreadsheetml/2006/main" count="1062" uniqueCount="553">
  <si>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</si>
  <si>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</si>
  <si>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</si>
  <si>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</si>
  <si>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</si>
  <si>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</si>
  <si>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</si>
  <si>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</si>
  <si>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</si>
  <si>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</si>
  <si>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</si>
  <si>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</si>
  <si>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</si>
  <si>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</si>
  <si>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</si>
  <si>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</si>
  <si>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</si>
  <si>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</si>
  <si>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</si>
  <si>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</si>
  <si>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</si>
  <si>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</si>
  <si>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</si>
  <si>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</si>
  <si>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</si>
  <si>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</si>
  <si>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</si>
  <si>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</si>
  <si>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</si>
  <si>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</si>
  <si>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</si>
  <si>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</si>
  <si>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</si>
  <si>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</si>
  <si>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</si>
  <si>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</si>
  <si>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</si>
  <si>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</si>
  <si>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</si>
  <si>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</si>
  <si>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</si>
  <si>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</si>
  <si>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</si>
  <si>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</si>
  <si>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</si>
  <si>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</si>
  <si>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</si>
  <si>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</si>
  <si>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</si>
  <si>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</si>
  <si>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</si>
  <si>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</si>
  <si>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</si>
  <si>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</si>
  <si>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</si>
  <si>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</si>
  <si>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</si>
  <si>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</si>
  <si>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</si>
  <si>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</si>
  <si>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</si>
  <si>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</si>
  <si>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</si>
  <si>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</si>
  <si>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</si>
  <si>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</si>
  <si>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</si>
  <si>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</si>
  <si>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</si>
  <si>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</si>
  <si>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</si>
  <si>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</si>
  <si>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</si>
  <si>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</si>
  <si>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</si>
  <si>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</si>
  <si>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</si>
  <si>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</si>
  <si>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</si>
  <si>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神奈川県</t>
    <phoneticPr fontId="5"/>
  </si>
  <si>
    <t>市町村類型</t>
    <phoneticPr fontId="5"/>
  </si>
  <si>
    <t>Ⅱ－３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</si>
  <si>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</si>
  <si>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</si>
  <si>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</si>
  <si>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</si>
  <si>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</si>
  <si>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</si>
  <si>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</si>
  <si>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</si>
  <si>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</si>
  <si>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</si>
  <si>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</si>
  <si>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</si>
  <si>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綾瀬市</t>
    <phoneticPr fontId="5"/>
  </si>
  <si>
    <t>地方交付税種地</t>
    <rPh sb="0" eb="2">
      <t>チホウ</t>
    </rPh>
    <rPh sb="2" eb="5">
      <t>コウフゼイ</t>
    </rPh>
    <rPh sb="5" eb="6">
      <t>シュ</t>
    </rPh>
    <rPh sb="6" eb="7">
      <t>チ</t>
    </rPh>
    <phoneticPr fontId="5"/>
  </si>
  <si>
    <t>1-5</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</si>
  <si>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</si>
  <si>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</si>
  <si>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</si>
  <si>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</si>
  <si>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</si>
  <si>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</si>
  <si>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</si>
  <si>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</si>
  <si>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</si>
  <si>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</si>
  <si>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</si>
  <si>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</si>
  <si>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</si>
  <si>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</si>
  <si>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</si>
  <si>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</si>
  <si>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</si>
  <si>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</si>
  <si>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</si>
  <si>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</si>
  <si>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</si>
  <si>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-0.6</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</si>
  <si>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</si>
  <si>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</si>
  <si>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</si>
  <si>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</si>
  <si>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</si>
  <si>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</si>
  <si>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</si>
  <si>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</si>
  <si>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</si>
  <si>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</si>
  <si>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</si>
  <si>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</si>
  <si>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</si>
  <si>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</si>
  <si>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</si>
  <si>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</si>
  <si>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</si>
  <si>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</si>
  <si>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</si>
  <si>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</si>
  <si>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</si>
  <si>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</si>
  <si>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</si>
  <si>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5"/>
  </si>
  <si>
    <t>うち日本人(％)</t>
    <phoneticPr fontId="5"/>
  </si>
  <si>
    <t>-0.8</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</si>
  <si>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</si>
  <si>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</si>
  <si>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</si>
  <si>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</si>
  <si>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</si>
  <si>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</si>
  <si>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</si>
  <si>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</si>
  <si>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</si>
  <si>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</si>
  <si>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</si>
  <si>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</si>
  <si>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</si>
  <si>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</si>
  <si>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</si>
  <si>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</si>
  <si>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</si>
  <si>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</si>
  <si>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</si>
  <si>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</si>
  <si>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</si>
  <si>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</si>
  <si>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</si>
  <si>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</si>
  <si>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</si>
  <si>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</si>
  <si>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</si>
  <si>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</si>
  <si>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</si>
  <si>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</si>
  <si>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</si>
  <si>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</si>
  <si>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</si>
  <si>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</si>
  <si>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</si>
  <si>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</si>
  <si>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</si>
  <si>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</si>
  <si>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</si>
  <si>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</si>
  <si>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</si>
  <si>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</si>
  <si>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</si>
  <si>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</si>
  <si>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</si>
  <si>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</si>
  <si>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</si>
  <si>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</si>
  <si>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</si>
  <si>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</si>
  <si>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</si>
  <si>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</si>
  <si>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</si>
  <si>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</si>
  <si>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</si>
  <si>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</si>
  <si>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</si>
  <si>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</si>
  <si>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神奈川県綾瀬市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</si>
  <si>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</si>
  <si>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</si>
  <si>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</si>
  <si>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</si>
  <si>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</si>
  <si>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</si>
  <si>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</si>
  <si>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</si>
  <si>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</si>
  <si>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</si>
  <si>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</si>
  <si>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</si>
  <si>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</si>
  <si>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</si>
  <si>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</si>
  <si>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</si>
  <si>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</si>
  <si>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</si>
  <si>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</si>
  <si>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</si>
  <si>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</si>
  <si>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</si>
  <si>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</si>
  <si>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</si>
  <si>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</si>
  <si>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</si>
  <si>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</si>
  <si>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</si>
  <si>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</si>
  <si>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</si>
  <si>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</si>
  <si>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</si>
  <si>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</si>
  <si>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</si>
  <si>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</si>
  <si>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</si>
  <si>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</si>
  <si>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</si>
  <si>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</si>
  <si>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</si>
  <si>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</si>
  <si>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</si>
  <si>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</si>
  <si>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</si>
  <si>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</si>
  <si>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</si>
  <si>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</si>
  <si>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</si>
  <si>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</si>
  <si>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</si>
  <si>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</si>
  <si>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</si>
  <si>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</si>
  <si>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</si>
  <si>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</si>
  <si>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</si>
  <si>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</si>
  <si>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</si>
  <si>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</si>
  <si>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</si>
  <si>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</si>
  <si>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</si>
  <si>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</si>
  <si>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</si>
  <si>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</si>
  <si>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</si>
  <si>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</si>
  <si>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</si>
  <si>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</si>
  <si>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</si>
  <si>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</si>
  <si>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</si>
  <si>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</si>
  <si>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</si>
  <si>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</si>
  <si>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</si>
  <si>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</si>
  <si>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</si>
  <si>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</si>
  <si>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</si>
  <si>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</si>
  <si>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</si>
  <si>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</si>
  <si>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</si>
  <si>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</si>
  <si>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</si>
  <si>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</si>
  <si>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</si>
  <si>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</si>
  <si>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</si>
  <si>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</si>
  <si>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</si>
  <si>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</si>
  <si>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</si>
  <si>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</si>
  <si>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</si>
  <si>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</si>
  <si>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</si>
  <si>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</si>
  <si>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</si>
  <si>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</si>
  <si>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</si>
  <si>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</si>
  <si>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</si>
  <si>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</si>
  <si>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</si>
  <si>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</si>
  <si>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</si>
  <si>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</si>
  <si>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</si>
  <si>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</si>
  <si>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</si>
  <si>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</si>
  <si>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</si>
  <si>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</si>
  <si>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</si>
  <si>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</si>
  <si>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</si>
  <si>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</si>
  <si>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</si>
  <si>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</si>
  <si>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</si>
  <si>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</si>
  <si>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</si>
  <si>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</si>
  <si>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</si>
  <si>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</si>
  <si>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</si>
  <si>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</si>
  <si>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</si>
  <si>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</si>
  <si>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</si>
  <si>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</si>
  <si>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</si>
  <si>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</si>
  <si>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</si>
  <si>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</si>
  <si>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</si>
  <si>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</si>
  <si>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</si>
  <si>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</si>
  <si>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</si>
  <si>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</si>
  <si>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</si>
  <si>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</si>
  <si>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</si>
  <si>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</si>
  <si>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</si>
  <si>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</si>
  <si>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</si>
  <si>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神奈川県綾瀬市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</si>
  <si>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</si>
  <si>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</si>
  <si>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</si>
  <si>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</si>
  <si>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</si>
  <si>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</si>
  <si>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</si>
  <si>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</si>
  <si>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</si>
  <si>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</si>
  <si>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</si>
  <si>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</si>
  <si>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</si>
  <si>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</si>
  <si>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</si>
  <si>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</si>
  <si>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</si>
  <si>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</si>
  <si>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</si>
  <si>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</si>
  <si>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</si>
  <si>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</si>
  <si>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</si>
  <si>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</si>
  <si>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</si>
  <si>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</si>
  <si>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</si>
  <si>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</si>
  <si>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</si>
  <si>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</si>
  <si>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</si>
  <si>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</si>
  <si>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</si>
  <si>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</si>
  <si>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</si>
  <si>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</si>
  <si>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公共下水道事業会計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</si>
  <si>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</si>
  <si>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</si>
  <si>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</si>
  <si>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</si>
  <si>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</si>
  <si>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</si>
  <si>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</si>
  <si>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</si>
  <si>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</si>
  <si>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</si>
  <si>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</si>
  <si>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</si>
  <si>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</si>
  <si>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</si>
  <si>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</si>
  <si>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</si>
  <si>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</si>
  <si>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</si>
  <si>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</si>
  <si>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</si>
  <si>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</si>
  <si>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</si>
  <si>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</si>
  <si>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</si>
  <si>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</si>
  <si>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</si>
  <si>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</si>
  <si>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</si>
  <si>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</si>
  <si>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</si>
  <si>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</si>
  <si>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</si>
  <si>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</si>
  <si>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</si>
  <si>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</si>
  <si>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</si>
  <si>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</si>
  <si>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</si>
  <si>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</si>
  <si>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</si>
  <si>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</si>
  <si>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</si>
  <si>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</si>
  <si>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</si>
  <si>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</si>
  <si>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</si>
  <si>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</si>
  <si>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</si>
  <si>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</si>
  <si>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</si>
  <si>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</si>
  <si>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</si>
  <si>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</si>
  <si>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</si>
  <si>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</si>
  <si>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</si>
  <si>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</si>
  <si>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</si>
  <si>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</si>
  <si>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</si>
  <si>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</si>
  <si>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</si>
  <si>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</si>
  <si>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</si>
  <si>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</si>
  <si>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</si>
  <si>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</si>
  <si>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</si>
  <si>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</si>
  <si>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</si>
  <si>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</si>
  <si>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</si>
  <si>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</si>
  <si>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</si>
  <si>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</si>
  <si>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</si>
  <si>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</si>
  <si>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</si>
  <si>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</si>
  <si>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</si>
  <si>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</si>
  <si>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</si>
  <si>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</si>
  <si>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</si>
  <si>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</si>
  <si>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</si>
  <si>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</si>
  <si>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</si>
  <si>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</si>
  <si>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</si>
  <si>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</si>
  <si>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</si>
  <si>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</si>
  <si>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</si>
  <si>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</si>
  <si>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</si>
  <si>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</si>
  <si>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</si>
  <si>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</si>
  <si>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</si>
  <si>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</si>
  <si>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</si>
  <si>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</si>
  <si>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</si>
  <si>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</si>
  <si>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</si>
  <si>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</si>
  <si>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</si>
  <si>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</si>
  <si>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</si>
  <si>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</si>
  <si>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</si>
  <si>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</si>
  <si>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</si>
  <si>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</si>
  <si>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</si>
  <si>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</si>
  <si>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</si>
  <si>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</si>
  <si>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</si>
  <si>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</si>
  <si>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</si>
  <si>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</si>
  <si>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</si>
  <si>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</si>
  <si>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</si>
  <si>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</si>
  <si>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</si>
  <si>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</si>
  <si>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</si>
  <si>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</si>
  <si>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</si>
  <si>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</si>
  <si>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</si>
  <si>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</si>
  <si>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</si>
  <si>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7.64</t>
  </si>
  <si>
    <t>▲ 3.63</t>
  </si>
  <si>
    <t>一般会計</t>
  </si>
  <si>
    <t>公共下水道事業会計</t>
  </si>
  <si>
    <t>介護保険事業特別会計</t>
  </si>
  <si>
    <t>後期高齢者医療事業特別会計</t>
  </si>
  <si>
    <t>国民健康保険事業特別会計</t>
  </si>
  <si>
    <t>その他会計（赤字）</t>
  </si>
  <si>
    <t>その他会計（黒字）</t>
  </si>
  <si>
    <t>R02</t>
    <phoneticPr fontId="5"/>
  </si>
  <si>
    <t>R03</t>
    <phoneticPr fontId="5"/>
  </si>
  <si>
    <t>R04</t>
    <phoneticPr fontId="5"/>
  </si>
  <si>
    <t>R05</t>
    <phoneticPr fontId="5"/>
  </si>
  <si>
    <t>R06</t>
    <phoneticPr fontId="5"/>
  </si>
  <si>
    <t>-</t>
    <phoneticPr fontId="2"/>
  </si>
  <si>
    <t>広域大和斎場組合（広域大和斎場組合予算）</t>
    <rPh sb="0" eb="2">
      <t>コウイキ</t>
    </rPh>
    <rPh sb="2" eb="4">
      <t>ヤマト</t>
    </rPh>
    <rPh sb="4" eb="6">
      <t>サイジョウ</t>
    </rPh>
    <rPh sb="6" eb="8">
      <t>クミアイ</t>
    </rPh>
    <rPh sb="9" eb="11">
      <t>コウイキ</t>
    </rPh>
    <rPh sb="11" eb="13">
      <t>ヤマト</t>
    </rPh>
    <rPh sb="13" eb="15">
      <t>サイジョウ</t>
    </rPh>
    <rPh sb="15" eb="17">
      <t>クミアイ</t>
    </rPh>
    <rPh sb="17" eb="19">
      <t>ヨサン</t>
    </rPh>
    <phoneticPr fontId="2"/>
  </si>
  <si>
    <t>高座清掃施設組合（一般会計）</t>
    <rPh sb="0" eb="2">
      <t>コウザ</t>
    </rPh>
    <rPh sb="2" eb="4">
      <t>セイソウ</t>
    </rPh>
    <rPh sb="4" eb="6">
      <t>シセツ</t>
    </rPh>
    <rPh sb="6" eb="8">
      <t>クミアイ</t>
    </rPh>
    <rPh sb="9" eb="11">
      <t>イッパン</t>
    </rPh>
    <rPh sb="11" eb="13">
      <t>カイケイ</t>
    </rPh>
    <phoneticPr fontId="2"/>
  </si>
  <si>
    <t>神奈川県後期高齢者医療広域連合（一般会計）</t>
    <rPh sb="0" eb="4">
      <t>カナガワケン</t>
    </rPh>
    <rPh sb="4" eb="6">
      <t>コウキ</t>
    </rPh>
    <rPh sb="6" eb="9">
      <t>コウレイシャ</t>
    </rPh>
    <rPh sb="9" eb="11">
      <t>イリョウ</t>
    </rPh>
    <rPh sb="11" eb="13">
      <t>コウイキ</t>
    </rPh>
    <rPh sb="13" eb="15">
      <t>レンゴウ</t>
    </rPh>
    <rPh sb="16" eb="18">
      <t>イッパン</t>
    </rPh>
    <rPh sb="18" eb="20">
      <t>カイケイ</t>
    </rPh>
    <phoneticPr fontId="2"/>
  </si>
  <si>
    <t>神奈川県後期高齢者医療広域連合（後期高齢者医療特別会計）</t>
    <rPh sb="0" eb="4">
      <t>カナガワケン</t>
    </rPh>
    <rPh sb="4" eb="6">
      <t>コウキ</t>
    </rPh>
    <rPh sb="6" eb="9">
      <t>コウレイシャ</t>
    </rPh>
    <rPh sb="9" eb="11">
      <t>イリョウ</t>
    </rPh>
    <rPh sb="11" eb="13">
      <t>コウイキ</t>
    </rPh>
    <rPh sb="13" eb="15">
      <t>レンゴウ</t>
    </rPh>
    <rPh sb="16" eb="18">
      <t>コウキ</t>
    </rPh>
    <rPh sb="18" eb="21">
      <t>コウレイシャ</t>
    </rPh>
    <rPh sb="21" eb="23">
      <t>イリョウ</t>
    </rPh>
    <rPh sb="23" eb="25">
      <t>トクベツ</t>
    </rPh>
    <rPh sb="25" eb="27">
      <t>カイケイ</t>
    </rPh>
    <phoneticPr fontId="2"/>
  </si>
  <si>
    <t>綾瀬市土地開発公社</t>
    <rPh sb="0" eb="3">
      <t>アヤセシ</t>
    </rPh>
    <rPh sb="3" eb="5">
      <t>トチ</t>
    </rPh>
    <rPh sb="5" eb="7">
      <t>カイハツ</t>
    </rPh>
    <rPh sb="7" eb="9">
      <t>コウシャ</t>
    </rPh>
    <phoneticPr fontId="2"/>
  </si>
  <si>
    <t>公共施設等総合管理基金</t>
    <rPh sb="0" eb="2">
      <t>コウキョウ</t>
    </rPh>
    <rPh sb="2" eb="4">
      <t>シセツ</t>
    </rPh>
    <rPh sb="4" eb="5">
      <t>ナド</t>
    </rPh>
    <rPh sb="5" eb="7">
      <t>ソウゴウ</t>
    </rPh>
    <rPh sb="7" eb="9">
      <t>カンリ</t>
    </rPh>
    <rPh sb="9" eb="11">
      <t>キキン</t>
    </rPh>
    <phoneticPr fontId="5"/>
  </si>
  <si>
    <t>職員退職手当基金</t>
    <rPh sb="0" eb="2">
      <t>ショクイン</t>
    </rPh>
    <rPh sb="2" eb="4">
      <t>タイショク</t>
    </rPh>
    <rPh sb="4" eb="6">
      <t>テアテ</t>
    </rPh>
    <rPh sb="6" eb="8">
      <t>キキン</t>
    </rPh>
    <phoneticPr fontId="5"/>
  </si>
  <si>
    <t>公共用地取得基金</t>
    <rPh sb="0" eb="2">
      <t>コウキョウ</t>
    </rPh>
    <rPh sb="2" eb="4">
      <t>ヨウチ</t>
    </rPh>
    <rPh sb="4" eb="6">
      <t>シュトク</t>
    </rPh>
    <rPh sb="6" eb="8">
      <t>キキン</t>
    </rPh>
    <phoneticPr fontId="5"/>
  </si>
  <si>
    <t>社会福祉基金</t>
    <rPh sb="0" eb="2">
      <t>シャカイ</t>
    </rPh>
    <rPh sb="2" eb="4">
      <t>フクシ</t>
    </rPh>
    <rPh sb="4" eb="6">
      <t>キキン</t>
    </rPh>
    <phoneticPr fontId="5"/>
  </si>
  <si>
    <t>みどりのまちづくり基金</t>
    <rPh sb="9" eb="11">
      <t>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</si>
</sst>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63812</c:v>
                </c:pt>
                <c:pt idx="1">
                  <c:v>45945</c:v>
                </c:pt>
                <c:pt idx="2">
                  <c:v>44475</c:v>
                </c:pt>
                <c:pt idx="3">
                  <c:v>45982</c:v>
                </c:pt>
                <c:pt idx="4">
                  <c:v>50538</c:v>
                </c:pt>
              </c:numCache>
            </c:numRef>
          </c:val>
          <c:smooth val="0"/>
          <c:extLst>
            <c:ext xmlns:c16="http://schemas.microsoft.com/office/drawing/2014/chart" uri="{C3380CC4-5D6E-409C-BE32-E72D297353CC}">
              <c16:uniqueId val="{00000000-3E0B-49DC-9221-59B44F199E39}"/>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28497</c:v>
                </c:pt>
                <c:pt idx="1">
                  <c:v>23820</c:v>
                </c:pt>
                <c:pt idx="2">
                  <c:v>37241</c:v>
                </c:pt>
                <c:pt idx="3">
                  <c:v>33504</c:v>
                </c:pt>
                <c:pt idx="4">
                  <c:v>38118</c:v>
                </c:pt>
              </c:numCache>
            </c:numRef>
          </c:val>
          <c:smooth val="0"/>
          <c:extLst>
            <c:ext xmlns:c16="http://schemas.microsoft.com/office/drawing/2014/chart" uri="{C3380CC4-5D6E-409C-BE32-E72D297353CC}">
              <c16:uniqueId val="{00000001-3E0B-49DC-9221-59B44F199E39}"/>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6.8</c:v>
                </c:pt>
                <c:pt idx="1">
                  <c:v>17.100000000000001</c:v>
                </c:pt>
                <c:pt idx="2">
                  <c:v>9.8000000000000007</c:v>
                </c:pt>
                <c:pt idx="3">
                  <c:v>5.95</c:v>
                </c:pt>
                <c:pt idx="4">
                  <c:v>6.6</c:v>
                </c:pt>
              </c:numCache>
            </c:numRef>
          </c:val>
          <c:extLst>
            <c:ext xmlns:c16="http://schemas.microsoft.com/office/drawing/2014/chart" uri="{C3380CC4-5D6E-409C-BE32-E72D297353CC}">
              <c16:uniqueId val="{00000000-1724-4A03-BF12-C0497DAECE3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13.4</c:v>
                </c:pt>
                <c:pt idx="1">
                  <c:v>17.920000000000002</c:v>
                </c:pt>
                <c:pt idx="2">
                  <c:v>18.21</c:v>
                </c:pt>
                <c:pt idx="3">
                  <c:v>17.87</c:v>
                </c:pt>
                <c:pt idx="4">
                  <c:v>17.66</c:v>
                </c:pt>
              </c:numCache>
            </c:numRef>
          </c:val>
          <c:extLst>
            <c:ext xmlns:c16="http://schemas.microsoft.com/office/drawing/2014/chart" uri="{C3380CC4-5D6E-409C-BE32-E72D297353CC}">
              <c16:uniqueId val="{00000001-1724-4A03-BF12-C0497DAECE37}"/>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2.69</c:v>
                </c:pt>
                <c:pt idx="1">
                  <c:v>15.88</c:v>
                </c:pt>
                <c:pt idx="2">
                  <c:v>-7.64</c:v>
                </c:pt>
                <c:pt idx="3">
                  <c:v>-3.63</c:v>
                </c:pt>
                <c:pt idx="4">
                  <c:v>1.05</c:v>
                </c:pt>
              </c:numCache>
            </c:numRef>
          </c:val>
          <c:smooth val="0"/>
          <c:extLst>
            <c:ext xmlns:c16="http://schemas.microsoft.com/office/drawing/2014/chart" uri="{C3380CC4-5D6E-409C-BE32-E72D297353CC}">
              <c16:uniqueId val="{00000002-1724-4A03-BF12-C0497DAECE37}"/>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7CC3-44CD-B734-6C3DCA78930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7CC3-44CD-B734-6C3DCA789309}"/>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7CC3-44CD-B734-6C3DCA789309}"/>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7CC3-44CD-B734-6C3DCA789309}"/>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7CC3-44CD-B734-6C3DCA789309}"/>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0.14000000000000001</c:v>
                </c:pt>
                <c:pt idx="2">
                  <c:v>#N/A</c:v>
                </c:pt>
                <c:pt idx="3">
                  <c:v>0.05</c:v>
                </c:pt>
                <c:pt idx="4">
                  <c:v>#N/A</c:v>
                </c:pt>
                <c:pt idx="5">
                  <c:v>0.05</c:v>
                </c:pt>
                <c:pt idx="6">
                  <c:v>#N/A</c:v>
                </c:pt>
                <c:pt idx="7">
                  <c:v>0.05</c:v>
                </c:pt>
                <c:pt idx="8">
                  <c:v>#N/A</c:v>
                </c:pt>
                <c:pt idx="9">
                  <c:v>0.05</c:v>
                </c:pt>
              </c:numCache>
            </c:numRef>
          </c:val>
          <c:extLst>
            <c:ext xmlns:c16="http://schemas.microsoft.com/office/drawing/2014/chart" uri="{C3380CC4-5D6E-409C-BE32-E72D297353CC}">
              <c16:uniqueId val="{00000005-7CC3-44CD-B734-6C3DCA789309}"/>
            </c:ext>
          </c:extLst>
        </c:ser>
        <c:ser>
          <c:idx val="6"/>
          <c:order val="6"/>
          <c:tx>
            <c:strRef>
              <c:f>データシート!$A$33</c:f>
              <c:strCache>
                <c:ptCount val="1"/>
                <c:pt idx="0">
                  <c:v>後期高齢者医療事業特別会計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0.09</c:v>
                </c:pt>
                <c:pt idx="2">
                  <c:v>#N/A</c:v>
                </c:pt>
                <c:pt idx="3">
                  <c:v>0.15</c:v>
                </c:pt>
                <c:pt idx="4">
                  <c:v>#N/A</c:v>
                </c:pt>
                <c:pt idx="5">
                  <c:v>0.14000000000000001</c:v>
                </c:pt>
                <c:pt idx="6">
                  <c:v>#N/A</c:v>
                </c:pt>
                <c:pt idx="7">
                  <c:v>0.09</c:v>
                </c:pt>
                <c:pt idx="8">
                  <c:v>#N/A</c:v>
                </c:pt>
                <c:pt idx="9">
                  <c:v>0.12</c:v>
                </c:pt>
              </c:numCache>
            </c:numRef>
          </c:val>
          <c:extLst>
            <c:ext xmlns:c16="http://schemas.microsoft.com/office/drawing/2014/chart" uri="{C3380CC4-5D6E-409C-BE32-E72D297353CC}">
              <c16:uniqueId val="{00000006-7CC3-44CD-B734-6C3DCA789309}"/>
            </c:ext>
          </c:extLst>
        </c:ser>
        <c:ser>
          <c:idx val="7"/>
          <c:order val="7"/>
          <c:tx>
            <c:strRef>
              <c:f>データシート!$A$34</c:f>
              <c:strCache>
                <c:ptCount val="1"/>
                <c:pt idx="0">
                  <c:v>介護保険事業特別会計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0.51</c:v>
                </c:pt>
                <c:pt idx="2">
                  <c:v>#N/A</c:v>
                </c:pt>
                <c:pt idx="3">
                  <c:v>0.66</c:v>
                </c:pt>
                <c:pt idx="4">
                  <c:v>#N/A</c:v>
                </c:pt>
                <c:pt idx="5">
                  <c:v>0.27</c:v>
                </c:pt>
                <c:pt idx="6">
                  <c:v>#N/A</c:v>
                </c:pt>
                <c:pt idx="7">
                  <c:v>0.63</c:v>
                </c:pt>
                <c:pt idx="8">
                  <c:v>#N/A</c:v>
                </c:pt>
                <c:pt idx="9">
                  <c:v>0.38</c:v>
                </c:pt>
              </c:numCache>
            </c:numRef>
          </c:val>
          <c:extLst>
            <c:ext xmlns:c16="http://schemas.microsoft.com/office/drawing/2014/chart" uri="{C3380CC4-5D6E-409C-BE32-E72D297353CC}">
              <c16:uniqueId val="{00000007-7CC3-44CD-B734-6C3DCA789309}"/>
            </c:ext>
          </c:extLst>
        </c:ser>
        <c:ser>
          <c:idx val="8"/>
          <c:order val="8"/>
          <c:tx>
            <c:strRef>
              <c:f>データシート!$A$35</c:f>
              <c:strCache>
                <c:ptCount val="1"/>
                <c:pt idx="0">
                  <c:v>公共下水道事業会計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0.13</c:v>
                </c:pt>
                <c:pt idx="2">
                  <c:v>#N/A</c:v>
                </c:pt>
                <c:pt idx="3">
                  <c:v>1.97</c:v>
                </c:pt>
                <c:pt idx="4">
                  <c:v>#N/A</c:v>
                </c:pt>
                <c:pt idx="5">
                  <c:v>2.02</c:v>
                </c:pt>
                <c:pt idx="6">
                  <c:v>#N/A</c:v>
                </c:pt>
                <c:pt idx="7">
                  <c:v>0.35</c:v>
                </c:pt>
                <c:pt idx="8">
                  <c:v>#N/A</c:v>
                </c:pt>
                <c:pt idx="9">
                  <c:v>0.65</c:v>
                </c:pt>
              </c:numCache>
            </c:numRef>
          </c:val>
          <c:extLst>
            <c:ext xmlns:c16="http://schemas.microsoft.com/office/drawing/2014/chart" uri="{C3380CC4-5D6E-409C-BE32-E72D297353CC}">
              <c16:uniqueId val="{00000008-7CC3-44CD-B734-6C3DCA789309}"/>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6.79</c:v>
                </c:pt>
                <c:pt idx="2">
                  <c:v>#N/A</c:v>
                </c:pt>
                <c:pt idx="3">
                  <c:v>17.09</c:v>
                </c:pt>
                <c:pt idx="4">
                  <c:v>#N/A</c:v>
                </c:pt>
                <c:pt idx="5">
                  <c:v>9.7899999999999991</c:v>
                </c:pt>
                <c:pt idx="6">
                  <c:v>#N/A</c:v>
                </c:pt>
                <c:pt idx="7">
                  <c:v>5.95</c:v>
                </c:pt>
                <c:pt idx="8">
                  <c:v>#N/A</c:v>
                </c:pt>
                <c:pt idx="9">
                  <c:v>6.6</c:v>
                </c:pt>
              </c:numCache>
            </c:numRef>
          </c:val>
          <c:extLst>
            <c:ext xmlns:c16="http://schemas.microsoft.com/office/drawing/2014/chart" uri="{C3380CC4-5D6E-409C-BE32-E72D297353CC}">
              <c16:uniqueId val="{00000009-7CC3-44CD-B734-6C3DCA789309}"/>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2448</c:v>
                </c:pt>
                <c:pt idx="5">
                  <c:v>2532</c:v>
                </c:pt>
                <c:pt idx="8">
                  <c:v>2450</c:v>
                </c:pt>
                <c:pt idx="11">
                  <c:v>2193</c:v>
                </c:pt>
                <c:pt idx="14">
                  <c:v>2024</c:v>
                </c:pt>
              </c:numCache>
            </c:numRef>
          </c:val>
          <c:extLst>
            <c:ext xmlns:c16="http://schemas.microsoft.com/office/drawing/2014/chart" uri="{C3380CC4-5D6E-409C-BE32-E72D297353CC}">
              <c16:uniqueId val="{00000000-9B67-4C9D-A8A3-1C3367C4EB0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9B67-4C9D-A8A3-1C3367C4EB0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333</c:v>
                </c:pt>
                <c:pt idx="3">
                  <c:v>95</c:v>
                </c:pt>
                <c:pt idx="6">
                  <c:v>0</c:v>
                </c:pt>
                <c:pt idx="9">
                  <c:v>0</c:v>
                </c:pt>
                <c:pt idx="12">
                  <c:v>0</c:v>
                </c:pt>
              </c:numCache>
            </c:numRef>
          </c:val>
          <c:extLst>
            <c:ext xmlns:c16="http://schemas.microsoft.com/office/drawing/2014/chart" uri="{C3380CC4-5D6E-409C-BE32-E72D297353CC}">
              <c16:uniqueId val="{00000002-9B67-4C9D-A8A3-1C3367C4EB0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97</c:v>
                </c:pt>
                <c:pt idx="3">
                  <c:v>175</c:v>
                </c:pt>
                <c:pt idx="6">
                  <c:v>297</c:v>
                </c:pt>
                <c:pt idx="9">
                  <c:v>298</c:v>
                </c:pt>
                <c:pt idx="12">
                  <c:v>194</c:v>
                </c:pt>
              </c:numCache>
            </c:numRef>
          </c:val>
          <c:extLst>
            <c:ext xmlns:c16="http://schemas.microsoft.com/office/drawing/2014/chart" uri="{C3380CC4-5D6E-409C-BE32-E72D297353CC}">
              <c16:uniqueId val="{00000003-9B67-4C9D-A8A3-1C3367C4EB0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681</c:v>
                </c:pt>
                <c:pt idx="3">
                  <c:v>827</c:v>
                </c:pt>
                <c:pt idx="6">
                  <c:v>662</c:v>
                </c:pt>
                <c:pt idx="9">
                  <c:v>232</c:v>
                </c:pt>
                <c:pt idx="12">
                  <c:v>212</c:v>
                </c:pt>
              </c:numCache>
            </c:numRef>
          </c:val>
          <c:extLst>
            <c:ext xmlns:c16="http://schemas.microsoft.com/office/drawing/2014/chart" uri="{C3380CC4-5D6E-409C-BE32-E72D297353CC}">
              <c16:uniqueId val="{00000004-9B67-4C9D-A8A3-1C3367C4EB0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B67-4C9D-A8A3-1C3367C4EB0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9B67-4C9D-A8A3-1C3367C4EB0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2018</c:v>
                </c:pt>
                <c:pt idx="3">
                  <c:v>2001</c:v>
                </c:pt>
                <c:pt idx="6">
                  <c:v>1910</c:v>
                </c:pt>
                <c:pt idx="9">
                  <c:v>1792</c:v>
                </c:pt>
                <c:pt idx="12">
                  <c:v>1752</c:v>
                </c:pt>
              </c:numCache>
            </c:numRef>
          </c:val>
          <c:extLst>
            <c:ext xmlns:c16="http://schemas.microsoft.com/office/drawing/2014/chart" uri="{C3380CC4-5D6E-409C-BE32-E72D297353CC}">
              <c16:uniqueId val="{00000007-9B67-4C9D-A8A3-1C3367C4EB02}"/>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681</c:v>
                </c:pt>
                <c:pt idx="2">
                  <c:v>#N/A</c:v>
                </c:pt>
                <c:pt idx="3">
                  <c:v>#N/A</c:v>
                </c:pt>
                <c:pt idx="4">
                  <c:v>566</c:v>
                </c:pt>
                <c:pt idx="5">
                  <c:v>#N/A</c:v>
                </c:pt>
                <c:pt idx="6">
                  <c:v>#N/A</c:v>
                </c:pt>
                <c:pt idx="7">
                  <c:v>419</c:v>
                </c:pt>
                <c:pt idx="8">
                  <c:v>#N/A</c:v>
                </c:pt>
                <c:pt idx="9">
                  <c:v>#N/A</c:v>
                </c:pt>
                <c:pt idx="10">
                  <c:v>129</c:v>
                </c:pt>
                <c:pt idx="11">
                  <c:v>#N/A</c:v>
                </c:pt>
                <c:pt idx="12">
                  <c:v>#N/A</c:v>
                </c:pt>
                <c:pt idx="13">
                  <c:v>134</c:v>
                </c:pt>
                <c:pt idx="14">
                  <c:v>#N/A</c:v>
                </c:pt>
              </c:numCache>
            </c:numRef>
          </c:val>
          <c:smooth val="0"/>
          <c:extLst>
            <c:ext xmlns:c16="http://schemas.microsoft.com/office/drawing/2014/chart" uri="{C3380CC4-5D6E-409C-BE32-E72D297353CC}">
              <c16:uniqueId val="{00000008-9B67-4C9D-A8A3-1C3367C4EB02}"/>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20671</c:v>
                </c:pt>
                <c:pt idx="5">
                  <c:v>20119</c:v>
                </c:pt>
                <c:pt idx="8">
                  <c:v>19099</c:v>
                </c:pt>
                <c:pt idx="11">
                  <c:v>18371</c:v>
                </c:pt>
                <c:pt idx="14">
                  <c:v>17207</c:v>
                </c:pt>
              </c:numCache>
            </c:numRef>
          </c:val>
          <c:extLst>
            <c:ext xmlns:c16="http://schemas.microsoft.com/office/drawing/2014/chart" uri="{C3380CC4-5D6E-409C-BE32-E72D297353CC}">
              <c16:uniqueId val="{00000000-8622-448E-A8FE-4516708D634F}"/>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2443</c:v>
                </c:pt>
                <c:pt idx="5">
                  <c:v>1758</c:v>
                </c:pt>
                <c:pt idx="8">
                  <c:v>2483</c:v>
                </c:pt>
                <c:pt idx="11">
                  <c:v>2728</c:v>
                </c:pt>
                <c:pt idx="14">
                  <c:v>2510</c:v>
                </c:pt>
              </c:numCache>
            </c:numRef>
          </c:val>
          <c:extLst>
            <c:ext xmlns:c16="http://schemas.microsoft.com/office/drawing/2014/chart" uri="{C3380CC4-5D6E-409C-BE32-E72D297353CC}">
              <c16:uniqueId val="{00000001-8622-448E-A8FE-4516708D634F}"/>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3571</c:v>
                </c:pt>
                <c:pt idx="5">
                  <c:v>5853</c:v>
                </c:pt>
                <c:pt idx="8">
                  <c:v>7055</c:v>
                </c:pt>
                <c:pt idx="11">
                  <c:v>8474</c:v>
                </c:pt>
                <c:pt idx="14">
                  <c:v>8738</c:v>
                </c:pt>
              </c:numCache>
            </c:numRef>
          </c:val>
          <c:extLst>
            <c:ext xmlns:c16="http://schemas.microsoft.com/office/drawing/2014/chart" uri="{C3380CC4-5D6E-409C-BE32-E72D297353CC}">
              <c16:uniqueId val="{00000002-8622-448E-A8FE-4516708D634F}"/>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622-448E-A8FE-4516708D634F}"/>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622-448E-A8FE-4516708D634F}"/>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622-448E-A8FE-4516708D634F}"/>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4949</c:v>
                </c:pt>
                <c:pt idx="3">
                  <c:v>4762</c:v>
                </c:pt>
                <c:pt idx="6">
                  <c:v>4673</c:v>
                </c:pt>
                <c:pt idx="9">
                  <c:v>4677</c:v>
                </c:pt>
                <c:pt idx="12">
                  <c:v>4634</c:v>
                </c:pt>
              </c:numCache>
            </c:numRef>
          </c:val>
          <c:extLst>
            <c:ext xmlns:c16="http://schemas.microsoft.com/office/drawing/2014/chart" uri="{C3380CC4-5D6E-409C-BE32-E72D297353CC}">
              <c16:uniqueId val="{00000006-8622-448E-A8FE-4516708D634F}"/>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3460</c:v>
                </c:pt>
                <c:pt idx="3">
                  <c:v>3395</c:v>
                </c:pt>
                <c:pt idx="6">
                  <c:v>3175</c:v>
                </c:pt>
                <c:pt idx="9">
                  <c:v>2916</c:v>
                </c:pt>
                <c:pt idx="12">
                  <c:v>2916</c:v>
                </c:pt>
              </c:numCache>
            </c:numRef>
          </c:val>
          <c:extLst>
            <c:ext xmlns:c16="http://schemas.microsoft.com/office/drawing/2014/chart" uri="{C3380CC4-5D6E-409C-BE32-E72D297353CC}">
              <c16:uniqueId val="{00000007-8622-448E-A8FE-4516708D634F}"/>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6177</c:v>
                </c:pt>
                <c:pt idx="3">
                  <c:v>4987</c:v>
                </c:pt>
                <c:pt idx="6">
                  <c:v>3905</c:v>
                </c:pt>
                <c:pt idx="9">
                  <c:v>3055</c:v>
                </c:pt>
                <c:pt idx="12">
                  <c:v>2202</c:v>
                </c:pt>
              </c:numCache>
            </c:numRef>
          </c:val>
          <c:extLst>
            <c:ext xmlns:c16="http://schemas.microsoft.com/office/drawing/2014/chart" uri="{C3380CC4-5D6E-409C-BE32-E72D297353CC}">
              <c16:uniqueId val="{00000008-8622-448E-A8FE-4516708D634F}"/>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452</c:v>
                </c:pt>
                <c:pt idx="3">
                  <c:v>152</c:v>
                </c:pt>
                <c:pt idx="6">
                  <c:v>299</c:v>
                </c:pt>
                <c:pt idx="9">
                  <c:v>328</c:v>
                </c:pt>
                <c:pt idx="12">
                  <c:v>331</c:v>
                </c:pt>
              </c:numCache>
            </c:numRef>
          </c:val>
          <c:extLst>
            <c:ext xmlns:c16="http://schemas.microsoft.com/office/drawing/2014/chart" uri="{C3380CC4-5D6E-409C-BE32-E72D297353CC}">
              <c16:uniqueId val="{00000009-8622-448E-A8FE-4516708D634F}"/>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15881</c:v>
                </c:pt>
                <c:pt idx="3">
                  <c:v>15721</c:v>
                </c:pt>
                <c:pt idx="6">
                  <c:v>14704</c:v>
                </c:pt>
                <c:pt idx="9">
                  <c:v>14149</c:v>
                </c:pt>
                <c:pt idx="12">
                  <c:v>13702</c:v>
                </c:pt>
              </c:numCache>
            </c:numRef>
          </c:val>
          <c:extLst>
            <c:ext xmlns:c16="http://schemas.microsoft.com/office/drawing/2014/chart" uri="{C3380CC4-5D6E-409C-BE32-E72D297353CC}">
              <c16:uniqueId val="{0000000A-8622-448E-A8FE-4516708D634F}"/>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4233</c:v>
                </c:pt>
                <c:pt idx="2">
                  <c:v>#N/A</c:v>
                </c:pt>
                <c:pt idx="3">
                  <c:v>#N/A</c:v>
                </c:pt>
                <c:pt idx="4">
                  <c:v>1286</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8622-448E-A8FE-4516708D634F}"/>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3137</c:v>
                </c:pt>
                <c:pt idx="1">
                  <c:v>3140</c:v>
                </c:pt>
                <c:pt idx="2">
                  <c:v>3185</c:v>
                </c:pt>
              </c:numCache>
            </c:numRef>
          </c:val>
          <c:extLst>
            <c:ext xmlns:c16="http://schemas.microsoft.com/office/drawing/2014/chart" uri="{C3380CC4-5D6E-409C-BE32-E72D297353CC}">
              <c16:uniqueId val="{00000000-4D75-4B3B-AD9A-ACF9BEC69A1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4D75-4B3B-AD9A-ACF9BEC69A1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3389</c:v>
                </c:pt>
                <c:pt idx="1">
                  <c:v>4967</c:v>
                </c:pt>
                <c:pt idx="2">
                  <c:v>4897</c:v>
                </c:pt>
              </c:numCache>
            </c:numRef>
          </c:val>
          <c:extLst>
            <c:ext xmlns:c16="http://schemas.microsoft.com/office/drawing/2014/chart" uri="{C3380CC4-5D6E-409C-BE32-E72D297353CC}">
              <c16:uniqueId val="{00000002-4D75-4B3B-AD9A-ACF9BEC69A1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神奈川県綾瀬市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a:t>
          </a:r>
          <a:r>
            <a:rPr kumimoji="1" lang="en-US" altLang="ja-JP" sz="1400">
              <a:latin typeface="ＭＳ ゴシック" pitchFamily="49" charset="-128"/>
              <a:ea typeface="ＭＳ ゴシック" pitchFamily="49" charset="-128"/>
            </a:rPr>
            <a:t>6</a:t>
          </a:r>
          <a:r>
            <a:rPr kumimoji="1" lang="ja-JP" altLang="en-US" sz="1400">
              <a:latin typeface="ＭＳ ゴシック" pitchFamily="49" charset="-128"/>
              <a:ea typeface="ＭＳ ゴシック" pitchFamily="49" charset="-128"/>
            </a:rPr>
            <a:t>年度における実質公債費比率（分子）は、準元利償還金のうち一部事務組合等の起こした地方債に充てたと認めらる補助金又は負担金の減があった一方、特定財源の額が減少したなどの影響により、全体では増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今後も引き続き、元利償還金等の推移を的確に推計し、適正な起債水準の維持に努める。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神奈川県綾瀬市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a:t>
          </a:r>
          <a:r>
            <a:rPr kumimoji="1" lang="en-US" altLang="ja-JP" sz="1400">
              <a:latin typeface="ＭＳ ゴシック" pitchFamily="49" charset="-128"/>
              <a:ea typeface="ＭＳ ゴシック" pitchFamily="49" charset="-128"/>
            </a:rPr>
            <a:t>6</a:t>
          </a:r>
          <a:r>
            <a:rPr kumimoji="1" lang="ja-JP" altLang="en-US" sz="1400">
              <a:latin typeface="ＭＳ ゴシック" pitchFamily="49" charset="-128"/>
              <a:ea typeface="ＭＳ ゴシック" pitchFamily="49" charset="-128"/>
            </a:rPr>
            <a:t>年度における将来負担比率（分子）は、下水道事業等の起債残高の減少に伴う公営企業債等繰入見込額の減などがあったため、将来負担額が減となった一方、国民健康保険財政調整基金への積立などにより充当可能基金などの充当可能財源等が将来負担額を上回ったことで、将来負担率はマイナスとなり、全体で減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将来負担比率は令和</a:t>
          </a:r>
          <a:r>
            <a:rPr kumimoji="1" lang="en-US" altLang="ja-JP" sz="1400">
              <a:latin typeface="ＭＳ ゴシック" pitchFamily="49" charset="-128"/>
              <a:ea typeface="ＭＳ ゴシック" pitchFamily="49" charset="-128"/>
            </a:rPr>
            <a:t>6</a:t>
          </a:r>
          <a:r>
            <a:rPr kumimoji="1" lang="ja-JP" altLang="en-US" sz="1400">
              <a:latin typeface="ＭＳ ゴシック" pitchFamily="49" charset="-128"/>
              <a:ea typeface="ＭＳ ゴシック" pitchFamily="49" charset="-128"/>
            </a:rPr>
            <a:t>年度においては、類似団体平均を下回ったが、中・長期的な展望に基づいた計画的な事業展開を図り、起債に大きく依存しない健全な財政運営に努める。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神奈川県綾瀬市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・綾瀬市公共施設等総合管理基金：公共施設の計画的な保全及び更新を目的に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・綾瀬市退職手当基金：職員退職手当に充てるため、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・財政調整基金の残高は、標準財政規模の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％程度を目安に維持していく。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・綾瀬市公共施設等総合管理基金：今後、公共施設の再編に伴う建て替えを予定しているため、適切な時期に積立及び取り崩しを行い、予算への影響を軽減する。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・綾瀬市公共用地取得基金：公共事業に必要な土地の取得経費に充てるため、適切な時期に積立及び取り崩しを行い、予算への影響を軽減する。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・綾瀬市職員退職手当基金：職員退職手当の費用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・綾瀬市公共用地取得基金：普通財産である土地の処分収益を公共事業に必要な土地の取得経費</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・綾瀬市社会福祉基金：社会福祉の増進を図る事業の資金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・綾瀬市みどりのまちづくり基金：綾瀬市と市民が一体となって推進するみどり豊かなまちづくりに係る事業及び緑地を保全する経費</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・綾瀬市公共施設等総合管理基金：公共施設等の計画的な保全及び更新に要する資金</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・綾瀬市公共施設等総合管理基金：公共施設等の計画的な保全及び更新を目的に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・綾瀬市退職手当基金：職員退職手当に充てるため、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・綾瀬市公共施設等総合管理基金：今後、公共施設の再編に伴う建て替えを予定しているため、適切な時期に積立及び取り崩しを行い、予算への影響を軽減する。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・綾瀬市公共用地取得基金：公共事業に必要な土地の取得経費に充てるため、適切な時期に積立及び取り崩しを行い、予算への影響を軽減する。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百万円の積立を行ったことから基金残高は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・財政調整基金の残高は、標準財政規模の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％程度を目安に維持していく。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なし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なし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神奈川県綾瀬市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83,952
78,749
22.14
35,032,961
33,623,480
1,190,975
18,032,474
13,701,903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である基準財政収入額は、法人市民税や地方消費税交付金が大きく減となった一方、地方特例交付金や固定資産税等が大幅な増になった結果、全体で増となった。また、分母である基準財政需要額は、社会福祉費が減となった一方、こども子育て費の増により全体で増となった。結果として財政力指数は前年度と同じであった。類似団体の中では上位であるが、今後も引き続き事務事業の見直しによる歳出削減や収納率向上対策等により財政基盤の強化に努め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129117</xdr:rowOff>
    </xdr:from>
    <xdr:to>
      <xdr:col>23</xdr:col>
      <xdr:colOff>133350</xdr:colOff>
      <xdr:row>45</xdr:row>
      <xdr:rowOff>154517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01317"/>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126594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41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154517</xdr:rowOff>
    </xdr:from>
    <xdr:to>
      <xdr:col>24</xdr:col>
      <xdr:colOff>12700</xdr:colOff>
      <xdr:row>45</xdr:row>
      <xdr:rowOff>154517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6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44044</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044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129117</xdr:rowOff>
    </xdr:from>
    <xdr:to>
      <xdr:col>24</xdr:col>
      <xdr:colOff>12700</xdr:colOff>
      <xdr:row>36</xdr:row>
      <xdr:rowOff>129117</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01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6350</xdr:rowOff>
    </xdr:from>
    <xdr:to>
      <xdr:col>23</xdr:col>
      <xdr:colOff>133350</xdr:colOff>
      <xdr:row>40</xdr:row>
      <xdr:rowOff>6350</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68643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77910</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107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39</xdr:row>
      <xdr:rowOff>157692</xdr:rowOff>
    </xdr:from>
    <xdr:to>
      <xdr:col>19</xdr:col>
      <xdr:colOff>133350</xdr:colOff>
      <xdr:row>40</xdr:row>
      <xdr:rowOff>6350</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6844242"/>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105833</xdr:rowOff>
    </xdr:from>
    <xdr:to>
      <xdr:col>19</xdr:col>
      <xdr:colOff>184150</xdr:colOff>
      <xdr:row>42</xdr:row>
      <xdr:rowOff>35983</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20760</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2216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39</xdr:row>
      <xdr:rowOff>97367</xdr:rowOff>
    </xdr:from>
    <xdr:to>
      <xdr:col>15</xdr:col>
      <xdr:colOff>82550</xdr:colOff>
      <xdr:row>39</xdr:row>
      <xdr:rowOff>157692</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6783917"/>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85725</xdr:rowOff>
    </xdr:from>
    <xdr:to>
      <xdr:col>15</xdr:col>
      <xdr:colOff>133350</xdr:colOff>
      <xdr:row>42</xdr:row>
      <xdr:rowOff>15875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652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20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39</xdr:row>
      <xdr:rowOff>37042</xdr:rowOff>
    </xdr:from>
    <xdr:to>
      <xdr:col>11</xdr:col>
      <xdr:colOff>31750</xdr:colOff>
      <xdr:row>39</xdr:row>
      <xdr:rowOff>97367</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6723592"/>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65617</xdr:rowOff>
    </xdr:from>
    <xdr:to>
      <xdr:col>11</xdr:col>
      <xdr:colOff>82550</xdr:colOff>
      <xdr:row>41</xdr:row>
      <xdr:rowOff>167217</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151994</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5292</xdr:rowOff>
    </xdr:from>
    <xdr:to>
      <xdr:col>7</xdr:col>
      <xdr:colOff>31750</xdr:colOff>
      <xdr:row>41</xdr:row>
      <xdr:rowOff>106892</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034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91669</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121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127000</xdr:rowOff>
    </xdr:from>
    <xdr:to>
      <xdr:col>23</xdr:col>
      <xdr:colOff>184150</xdr:colOff>
      <xdr:row>40</xdr:row>
      <xdr:rowOff>57150</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38</xdr:row>
      <xdr:rowOff>143527</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65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127000</xdr:rowOff>
    </xdr:from>
    <xdr:to>
      <xdr:col>19</xdr:col>
      <xdr:colOff>184150</xdr:colOff>
      <xdr:row>40</xdr:row>
      <xdr:rowOff>57150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67327</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58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106892</xdr:rowOff>
    </xdr:from>
    <xdr:to>
      <xdr:col>15</xdr:col>
      <xdr:colOff>133350</xdr:colOff>
      <xdr:row>40</xdr:row>
      <xdr:rowOff>37042</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793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47219</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5623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46567</xdr:rowOff>
    </xdr:from>
    <xdr:to>
      <xdr:col>11</xdr:col>
      <xdr:colOff>82550</xdr:colOff>
      <xdr:row>39</xdr:row>
      <xdr:rowOff>148167</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73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37</xdr:row>
      <xdr:rowOff>158344</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501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38</xdr:row>
      <xdr:rowOff>157692</xdr:rowOff>
    </xdr:from>
    <xdr:to>
      <xdr:col>7</xdr:col>
      <xdr:colOff>31750</xdr:colOff>
      <xdr:row>39</xdr:row>
      <xdr:rowOff>87842</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672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37</xdr:row>
      <xdr:rowOff>98019</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441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分母である経常一般財源等歳入合計は臨時財政対策債が減となった一方、市税や普通交付税等が増となり</a:t>
          </a:r>
          <a:r>
            <a:rPr kumimoji="1" lang="en-US" altLang="ja-JP" sz="1300">
              <a:latin typeface="ＭＳ Ｐゴシック" panose="020B0600070205080204" pitchFamily="50" charset="-128"/>
              <a:ea typeface="ＭＳ Ｐゴシック" panose="020B0600070205080204" pitchFamily="50" charset="-128"/>
            </a:rPr>
            <a:t>10.1</a:t>
          </a:r>
          <a:r>
            <a:rPr kumimoji="1" lang="ja-JP" altLang="en-US" sz="1300">
              <a:latin typeface="ＭＳ Ｐゴシック" panose="020B0600070205080204" pitchFamily="50" charset="-128"/>
              <a:ea typeface="ＭＳ Ｐゴシック" panose="020B0600070205080204" pitchFamily="50" charset="-128"/>
            </a:rPr>
            <a:t>億円の増となった。また、分子である公債費等が減となった一方、人件費や操出金等が増となり</a:t>
          </a:r>
          <a:r>
            <a:rPr kumimoji="1" lang="en-US" altLang="ja-JP" sz="1300">
              <a:latin typeface="ＭＳ Ｐゴシック" panose="020B0600070205080204" pitchFamily="50" charset="-128"/>
              <a:ea typeface="ＭＳ Ｐゴシック" panose="020B0600070205080204" pitchFamily="50" charset="-128"/>
            </a:rPr>
            <a:t>15.9</a:t>
          </a:r>
          <a:r>
            <a:rPr kumimoji="1" lang="ja-JP" altLang="en-US" sz="1300">
              <a:latin typeface="ＭＳ Ｐゴシック" panose="020B0600070205080204" pitchFamily="50" charset="-128"/>
              <a:ea typeface="ＭＳ Ｐゴシック" panose="020B0600070205080204" pitchFamily="50" charset="-128"/>
            </a:rPr>
            <a:t>億円の増となった。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結果として経常収支比率は</a:t>
          </a:r>
          <a:r>
            <a:rPr kumimoji="1" lang="en-US" altLang="ja-JP" sz="1300">
              <a:latin typeface="ＭＳ Ｐゴシック" panose="020B0600070205080204" pitchFamily="50" charset="-128"/>
              <a:ea typeface="ＭＳ Ｐゴシック" panose="020B0600070205080204" pitchFamily="50" charset="-128"/>
            </a:rPr>
            <a:t>3.3</a:t>
          </a:r>
          <a:r>
            <a:rPr kumimoji="1" lang="ja-JP" altLang="en-US" sz="1300">
              <a:latin typeface="ＭＳ Ｐゴシック" panose="020B0600070205080204" pitchFamily="50" charset="-128"/>
              <a:ea typeface="ＭＳ Ｐゴシック" panose="020B0600070205080204" pitchFamily="50" charset="-128"/>
            </a:rPr>
            <a:t>ポイントの増となっている。今後も増加傾向が見込まれる扶助費や人件費などを見込んだ中で、現状の経常収支比率の維持に向けて、人件費の抑制や事務事業の見直しに努める。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148590</xdr:rowOff>
    </xdr:from>
    <xdr:to>
      <xdr:col>23</xdr:col>
      <xdr:colOff>133350</xdr:colOff>
      <xdr:row>67</xdr:row>
      <xdr:rowOff>19685</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264140"/>
          <a:ext cx="0" cy="12426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163212</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478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19685</xdr:rowOff>
    </xdr:from>
    <xdr:to>
      <xdr:col>24</xdr:col>
      <xdr:colOff>12700</xdr:colOff>
      <xdr:row>67</xdr:row>
      <xdr:rowOff>19685</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506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63517</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1000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148590</xdr:rowOff>
    </xdr:from>
    <xdr:to>
      <xdr:col>24</xdr:col>
      <xdr:colOff>12700</xdr:colOff>
      <xdr:row>59</xdr:row>
      <xdr:rowOff>148590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26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138430</xdr:rowOff>
    </xdr:from>
    <xdr:to>
      <xdr:col>23</xdr:col>
      <xdr:colOff>133350</xdr:colOff>
      <xdr:row>64</xdr:row>
      <xdr:rowOff>166053</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114800" y="10939780"/>
          <a:ext cx="838200" cy="199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35259</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836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18732</xdr:rowOff>
    </xdr:from>
    <xdr:to>
      <xdr:col>23</xdr:col>
      <xdr:colOff>184150</xdr:colOff>
      <xdr:row>64</xdr:row>
      <xdr:rowOff>120332</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99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138430</xdr:rowOff>
    </xdr:from>
    <xdr:to>
      <xdr:col>19</xdr:col>
      <xdr:colOff>133350</xdr:colOff>
      <xdr:row>64</xdr:row>
      <xdr:rowOff>87630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flipV="1">
          <a:off x="3225800" y="1093978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160020</xdr:rowOff>
    </xdr:from>
    <xdr:to>
      <xdr:col>19</xdr:col>
      <xdr:colOff>184150</xdr:colOff>
      <xdr:row>64</xdr:row>
      <xdr:rowOff>90170</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96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74947</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10477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159068</xdr:rowOff>
    </xdr:from>
    <xdr:to>
      <xdr:col>15</xdr:col>
      <xdr:colOff>82550</xdr:colOff>
      <xdr:row>64</xdr:row>
      <xdr:rowOff>87630</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2336800" y="10788968"/>
          <a:ext cx="889000" cy="271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69532</xdr:rowOff>
    </xdr:from>
    <xdr:to>
      <xdr:col>15</xdr:col>
      <xdr:colOff>133350</xdr:colOff>
      <xdr:row>63</xdr:row>
      <xdr:rowOff>171132</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8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9859</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639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159068</xdr:rowOff>
    </xdr:from>
    <xdr:to>
      <xdr:col>11</xdr:col>
      <xdr:colOff>31750</xdr:colOff>
      <xdr:row>65</xdr:row>
      <xdr:rowOff>157480</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447800" y="10788968"/>
          <a:ext cx="889000" cy="512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23813</xdr:rowOff>
    </xdr:from>
    <xdr:to>
      <xdr:col>11</xdr:col>
      <xdr:colOff>82550</xdr:colOff>
      <xdr:row>62</xdr:row>
      <xdr:rowOff>125413</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653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135590</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422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51435</xdr:rowOff>
    </xdr:from>
    <xdr:to>
      <xdr:col>7</xdr:col>
      <xdr:colOff>31750</xdr:colOff>
      <xdr:row>63</xdr:row>
      <xdr:rowOff>153035</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163212</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621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115253</xdr:rowOff>
    </xdr:from>
    <xdr:to>
      <xdr:col>23</xdr:col>
      <xdr:colOff>184150</xdr:colOff>
      <xdr:row>65</xdr:row>
      <xdr:rowOff>45403</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1088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87330</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10601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87630</xdr:rowOff>
    </xdr:from>
    <xdr:to>
      <xdr:col>19</xdr:col>
      <xdr:colOff>184150</xdr:colOff>
      <xdr:row>64</xdr:row>
      <xdr:rowOff>17780</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088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27957</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0657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36830</xdr:rowOff>
    </xdr:from>
    <xdr:to>
      <xdr:col>15</xdr:col>
      <xdr:colOff>133350</xdr:colOff>
      <xdr:row>64</xdr:row>
      <xdr:rowOff>138430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100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123207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1096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108268</xdr:rowOff>
    </xdr:from>
    <xdr:to>
      <xdr:col>11</xdr:col>
      <xdr:colOff>82550</xdr:colOff>
      <xdr:row>63</xdr:row>
      <xdr:rowOff>38418</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738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23195</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0824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106680</xdr:rowOff>
    </xdr:from>
    <xdr:to>
      <xdr:col>7</xdr:col>
      <xdr:colOff>31750</xdr:colOff>
      <xdr:row>66</xdr:row>
      <xdr:rowOff>36830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125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21607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1337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[141,493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人件費・物件費等決算額の人口一人当たりの額は増加傾向から</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年度は減少に転じたものの、</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年度は再度増となり直近</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間で最大となった。主な理由としては、人件費については人事院勧告による給与改定に伴い職員給が増加したことなどによる増であり、物件費については、公会計化に伴う学校給食運営経費の増や小学校施設維持管理経費の増等により増となっている。引き続き類似団体平均より低い水準を維持しつつ、今後も事務の外部委託化など事務改善を行いコスト低減に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28259</xdr:rowOff>
    </xdr:from>
    <xdr:to>
      <xdr:col>23</xdr:col>
      <xdr:colOff>133350</xdr:colOff>
      <xdr:row>89</xdr:row>
      <xdr:rowOff>117235</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744259"/>
          <a:ext cx="0" cy="16320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89312</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48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117235</xdr:rowOff>
    </xdr:from>
    <xdr:to>
      <xdr:col>24</xdr:col>
      <xdr:colOff>12700</xdr:colOff>
      <xdr:row>89</xdr:row>
      <xdr:rowOff>117235</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376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114636</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487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28259</xdr:rowOff>
    </xdr:from>
    <xdr:to>
      <xdr:col>24</xdr:col>
      <xdr:colOff>12700</xdr:colOff>
      <xdr:row>80</xdr:row>
      <xdr:rowOff>28259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744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80</xdr:row>
      <xdr:rowOff>122899</xdr:rowOff>
    </xdr:from>
    <xdr:to>
      <xdr:col>23</xdr:col>
      <xdr:colOff>133350</xdr:colOff>
      <xdr:row>80</xdr:row>
      <xdr:rowOff>170247</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3838899"/>
          <a:ext cx="838200" cy="47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112265</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38282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140188</xdr:rowOff>
    </xdr:from>
    <xdr:to>
      <xdr:col>23</xdr:col>
      <xdr:colOff>184150</xdr:colOff>
      <xdr:row>81</xdr:row>
      <xdr:rowOff>70338</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3856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122899</xdr:rowOff>
    </xdr:from>
    <xdr:to>
      <xdr:col>19</xdr:col>
      <xdr:colOff>133350</xdr:colOff>
      <xdr:row>80</xdr:row>
      <xdr:rowOff>145324</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3225800" y="13838899"/>
          <a:ext cx="889000" cy="22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101659</xdr:rowOff>
    </xdr:from>
    <xdr:to>
      <xdr:col>19</xdr:col>
      <xdr:colOff>184150</xdr:colOff>
      <xdr:row>81</xdr:row>
      <xdr:rowOff>31809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3817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16586</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39040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125634</xdr:rowOff>
    </xdr:from>
    <xdr:to>
      <xdr:col>15</xdr:col>
      <xdr:colOff>82550</xdr:colOff>
      <xdr:row>80</xdr:row>
      <xdr:rowOff>145324</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3841634"/>
          <a:ext cx="889000" cy="19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102538</xdr:rowOff>
    </xdr:from>
    <xdr:to>
      <xdr:col>15</xdr:col>
      <xdr:colOff>133350</xdr:colOff>
      <xdr:row>81</xdr:row>
      <xdr:rowOff>32688</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3818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17465</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3904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93638</xdr:rowOff>
    </xdr:from>
    <xdr:to>
      <xdr:col>11</xdr:col>
      <xdr:colOff>31750</xdr:colOff>
      <xdr:row>80</xdr:row>
      <xdr:rowOff>125634</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3809638"/>
          <a:ext cx="889000" cy="31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88947</xdr:rowOff>
    </xdr:from>
    <xdr:to>
      <xdr:col>11</xdr:col>
      <xdr:colOff>82550</xdr:colOff>
      <xdr:row>81</xdr:row>
      <xdr:rowOff>19097</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3804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3874</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38913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108339</xdr:rowOff>
    </xdr:from>
    <xdr:to>
      <xdr:col>7</xdr:col>
      <xdr:colOff>31750</xdr:colOff>
      <xdr:row>81</xdr:row>
      <xdr:rowOff>38489</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3824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23266</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910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119447</xdr:rowOff>
    </xdr:from>
    <xdr:to>
      <xdr:col>23</xdr:col>
      <xdr:colOff>184150</xdr:colOff>
      <xdr:row>81</xdr:row>
      <xdr:rowOff>49597</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3835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79</xdr:row>
      <xdr:rowOff>135974</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36805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72099</xdr:rowOff>
    </xdr:from>
    <xdr:to>
      <xdr:col>19</xdr:col>
      <xdr:colOff>184150</xdr:colOff>
      <xdr:row>81</xdr:row>
      <xdr:rowOff>2249</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3788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12426</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5569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94524</xdr:rowOff>
    </xdr:from>
    <xdr:to>
      <xdr:col>15</xdr:col>
      <xdr:colOff>133350</xdr:colOff>
      <xdr:row>81</xdr:row>
      <xdr:rowOff>24674</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3810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34851</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579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74834</xdr:rowOff>
    </xdr:from>
    <xdr:to>
      <xdr:col>11</xdr:col>
      <xdr:colOff>82550</xdr:colOff>
      <xdr:row>81</xdr:row>
      <xdr:rowOff>4984</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3790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15161</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559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42838</xdr:rowOff>
    </xdr:from>
    <xdr:to>
      <xdr:col>7</xdr:col>
      <xdr:colOff>31750</xdr:colOff>
      <xdr:row>80</xdr:row>
      <xdr:rowOff>144438</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3758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154615</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527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現状、全国市平均を１．９ポイント上回っており、給料表上の引上率の相違及び採用・退職に伴う職員構成の変動に起因し、前年と比較して</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ポイント上昇した。</a:t>
          </a:r>
        </a:p>
        <a:p>
          <a:r>
            <a:rPr kumimoji="1" lang="ja-JP" altLang="en-US" sz="1300">
              <a:latin typeface="ＭＳ Ｐゴシック" panose="020B0600070205080204" pitchFamily="50" charset="-128"/>
              <a:ea typeface="ＭＳ Ｐゴシック" panose="020B0600070205080204" pitchFamily="50" charset="-128"/>
            </a:rPr>
            <a:t>　今後も引き続き人事院勧告に従い、給与水準の適正化に努める。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164193</xdr:rowOff>
    </xdr:from>
    <xdr:to>
      <xdr:col>81</xdr:col>
      <xdr:colOff>44450</xdr:colOff>
      <xdr:row>89</xdr:row>
      <xdr:rowOff>121557</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708743"/>
          <a:ext cx="0" cy="16718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93634</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352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121557</xdr:rowOff>
    </xdr:from>
    <xdr:to>
      <xdr:col>81</xdr:col>
      <xdr:colOff>133350</xdr:colOff>
      <xdr:row>89</xdr:row>
      <xdr:rowOff>121557</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380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79120</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45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164193</xdr:rowOff>
    </xdr:from>
    <xdr:to>
      <xdr:col>81</xdr:col>
      <xdr:colOff>133350</xdr:colOff>
      <xdr:row>79</xdr:row>
      <xdr:rowOff>164193</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70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84364</xdr:rowOff>
    </xdr:from>
    <xdr:to>
      <xdr:col>81</xdr:col>
      <xdr:colOff>44450</xdr:colOff>
      <xdr:row>86</xdr:row>
      <xdr:rowOff>118836</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179800" y="14829064"/>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48277</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278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31750</xdr:rowOff>
    </xdr:from>
    <xdr:to>
      <xdr:col>81</xdr:col>
      <xdr:colOff>95250</xdr:colOff>
      <xdr:row>84</xdr:row>
      <xdr:rowOff>133350</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169636</xdr:rowOff>
    </xdr:from>
    <xdr:to>
      <xdr:col>77</xdr:col>
      <xdr:colOff>44450</xdr:colOff>
      <xdr:row>86</xdr:row>
      <xdr:rowOff>84364</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5290800" y="14742886"/>
          <a:ext cx="889000" cy="86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31750</xdr:rowOff>
    </xdr:from>
    <xdr:to>
      <xdr:col>77</xdr:col>
      <xdr:colOff>95250</xdr:colOff>
      <xdr:row>84</xdr:row>
      <xdr:rowOff>133350</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143527</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20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169636</xdr:rowOff>
    </xdr:from>
    <xdr:to>
      <xdr:col>72</xdr:col>
      <xdr:colOff>203200</xdr:colOff>
      <xdr:row>86</xdr:row>
      <xdr:rowOff>170543</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4401800" y="14742886"/>
          <a:ext cx="8890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31750</xdr:rowOff>
    </xdr:from>
    <xdr:to>
      <xdr:col>73</xdr:col>
      <xdr:colOff>44450</xdr:colOff>
      <xdr:row>84</xdr:row>
      <xdr:rowOff>133350</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143527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20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170543</xdr:rowOff>
    </xdr:from>
    <xdr:to>
      <xdr:col>68</xdr:col>
      <xdr:colOff>152400</xdr:colOff>
      <xdr:row>87</xdr:row>
      <xdr:rowOff>16329</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3512800" y="14915243"/>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48986</xdr:rowOff>
    </xdr:from>
    <xdr:to>
      <xdr:col>68</xdr:col>
      <xdr:colOff>203200</xdr:colOff>
      <xdr:row>84</xdr:row>
      <xdr:rowOff>150586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450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160763</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48986</xdr:rowOff>
    </xdr:from>
    <xdr:to>
      <xdr:col>64</xdr:col>
      <xdr:colOff>152400</xdr:colOff>
      <xdr:row>84</xdr:row>
      <xdr:rowOff>150586</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450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160763</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68036</xdr:rowOff>
    </xdr:from>
    <xdr:to>
      <xdr:col>81</xdr:col>
      <xdr:colOff>95250</xdr:colOff>
      <xdr:row>86</xdr:row>
      <xdr:rowOff>169636</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812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40113</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784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33564</xdr:rowOff>
    </xdr:from>
    <xdr:to>
      <xdr:col>77</xdr:col>
      <xdr:colOff>95250</xdr:colOff>
      <xdr:row>86</xdr:row>
      <xdr:rowOff>135164</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778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119941</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8646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118836</xdr:rowOff>
    </xdr:from>
    <xdr:to>
      <xdr:col>73</xdr:col>
      <xdr:colOff>44450</xdr:colOff>
      <xdr:row>86</xdr:row>
      <xdr:rowOff>48986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692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33763</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778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119743</xdr:rowOff>
    </xdr:from>
    <xdr:to>
      <xdr:col>68</xdr:col>
      <xdr:colOff>203200</xdr:colOff>
      <xdr:row>87</xdr:row>
      <xdr:rowOff>49893</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86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34670</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950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136979</xdr:rowOff>
    </xdr:from>
    <xdr:to>
      <xdr:col>64</xdr:col>
      <xdr:colOff>152400</xdr:colOff>
      <xdr:row>87</xdr:row>
      <xdr:rowOff>67129</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881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51906</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968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[7.31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昨年度との比較では、職員数及び人口のいずれも減となっていることから、人口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人当たりの職員数も微減となっている。</a:t>
          </a:r>
        </a:p>
        <a:p>
          <a:r>
            <a:rPr kumimoji="1" lang="ja-JP" altLang="en-US" sz="1300">
              <a:latin typeface="ＭＳ Ｐゴシック" panose="020B0600070205080204" pitchFamily="50" charset="-128"/>
              <a:ea typeface="ＭＳ Ｐゴシック" panose="020B0600070205080204" pitchFamily="50" charset="-128"/>
            </a:rPr>
            <a:t>　今後も引き続き、民間委託、会計年度任用職員の活用や再任用職員の知識・経験の活用などにより、行政サービスの水準を低下させることなく、事務事業の効率化を進め、業務量に見合った職員配置に努める。</a:t>
          </a: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74719</xdr:rowOff>
    </xdr:from>
    <xdr:to>
      <xdr:col>81</xdr:col>
      <xdr:colOff>44450</xdr:colOff>
      <xdr:row>67</xdr:row>
      <xdr:rowOff>112183</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018819"/>
          <a:ext cx="0" cy="15805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84260</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57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112183</xdr:rowOff>
    </xdr:from>
    <xdr:to>
      <xdr:col>81</xdr:col>
      <xdr:colOff>133350</xdr:colOff>
      <xdr:row>67</xdr:row>
      <xdr:rowOff>112183</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59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161096</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762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74719</xdr:rowOff>
    </xdr:from>
    <xdr:to>
      <xdr:col>81</xdr:col>
      <xdr:colOff>133350</xdr:colOff>
      <xdr:row>58</xdr:row>
      <xdr:rowOff>74719</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018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26353</xdr:rowOff>
    </xdr:from>
    <xdr:to>
      <xdr:col>81</xdr:col>
      <xdr:colOff>44450</xdr:colOff>
      <xdr:row>62</xdr:row>
      <xdr:rowOff>36406</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flipV="1">
          <a:off x="16179800" y="10656253"/>
          <a:ext cx="838200" cy="10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42880</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32988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26353</xdr:rowOff>
    </xdr:from>
    <xdr:to>
      <xdr:col>81</xdr:col>
      <xdr:colOff>95250</xdr:colOff>
      <xdr:row>61</xdr:row>
      <xdr:rowOff>127953</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484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139488</xdr:rowOff>
    </xdr:from>
    <xdr:to>
      <xdr:col>77</xdr:col>
      <xdr:colOff>44450</xdr:colOff>
      <xdr:row>62</xdr:row>
      <xdr:rowOff>36406</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0597938"/>
          <a:ext cx="889000" cy="68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8255</xdr:rowOff>
    </xdr:from>
    <xdr:to>
      <xdr:col>77</xdr:col>
      <xdr:colOff>95250</xdr:colOff>
      <xdr:row>61</xdr:row>
      <xdr:rowOff>109855</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466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120032</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2355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139488</xdr:rowOff>
    </xdr:from>
    <xdr:to>
      <xdr:col>72</xdr:col>
      <xdr:colOff>203200</xdr:colOff>
      <xdr:row>61</xdr:row>
      <xdr:rowOff>139488</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1059793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163619</xdr:rowOff>
    </xdr:from>
    <xdr:to>
      <xdr:col>73</xdr:col>
      <xdr:colOff>44450</xdr:colOff>
      <xdr:row>61</xdr:row>
      <xdr:rowOff>93769</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450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103946</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219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133456</xdr:rowOff>
    </xdr:from>
    <xdr:to>
      <xdr:col>68</xdr:col>
      <xdr:colOff>152400</xdr:colOff>
      <xdr:row>61</xdr:row>
      <xdr:rowOff>139488</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0591906"/>
          <a:ext cx="8890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157586</xdr:rowOff>
    </xdr:from>
    <xdr:to>
      <xdr:col>68</xdr:col>
      <xdr:colOff>203200</xdr:colOff>
      <xdr:row>61</xdr:row>
      <xdr:rowOff>87736</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4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97913</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213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147003</xdr:rowOff>
    </xdr:from>
    <xdr:to>
      <xdr:col>64</xdr:col>
      <xdr:colOff>152400</xdr:colOff>
      <xdr:row>62</xdr:row>
      <xdr:rowOff>77153</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605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61930</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691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147003</xdr:rowOff>
    </xdr:from>
    <xdr:to>
      <xdr:col>81</xdr:col>
      <xdr:colOff>95250</xdr:colOff>
      <xdr:row>62</xdr:row>
      <xdr:rowOff>77153</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605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119080</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577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157056</xdr:rowOff>
    </xdr:from>
    <xdr:to>
      <xdr:col>77</xdr:col>
      <xdr:colOff>95250</xdr:colOff>
      <xdr:row>62</xdr:row>
      <xdr:rowOff>87206</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615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71983</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7018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88688</xdr:rowOff>
    </xdr:from>
    <xdr:to>
      <xdr:col>73</xdr:col>
      <xdr:colOff>44450</xdr:colOff>
      <xdr:row>62</xdr:row>
      <xdr:rowOff>18838</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547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3615</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633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88688</xdr:rowOff>
    </xdr:from>
    <xdr:to>
      <xdr:col>68</xdr:col>
      <xdr:colOff>203200</xdr:colOff>
      <xdr:row>62</xdr:row>
      <xdr:rowOff>18838</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547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3615</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633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82656</xdr:rowOff>
    </xdr:from>
    <xdr:to>
      <xdr:col>64</xdr:col>
      <xdr:colOff>152400</xdr:colOff>
      <xdr:row>62</xdr:row>
      <xdr:rowOff>12806</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541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22983</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309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実質公債費比率について、分子は準元利償還金のうち一部事務組合等の起こした地方債に充てたと認められる補助金又は負担金の減、分母は臨時財政対策債発行可能額は減少したものの、法人税割り及び固定資産税が増だったことにより増となったことから、前年度と比較し</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ポイントの減となった。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今後も借入抑制に努めるとともに、計画的な償還計画を図り指標の安定に努める。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44</xdr:row>
      <xdr:rowOff>149013</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381750"/>
          <a:ext cx="0" cy="13110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121090</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664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149013</xdr:rowOff>
    </xdr:from>
    <xdr:to>
      <xdr:col>81</xdr:col>
      <xdr:colOff>133350</xdr:colOff>
      <xdr:row>44</xdr:row>
      <xdr:rowOff>149013</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692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8890</xdr:rowOff>
    </xdr:from>
    <xdr:to>
      <xdr:col>81</xdr:col>
      <xdr:colOff>44450</xdr:colOff>
      <xdr:row>39</xdr:row>
      <xdr:rowOff>89323</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6179800" y="6695440"/>
          <a:ext cx="8382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104581</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962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132504</xdr:rowOff>
    </xdr:from>
    <xdr:to>
      <xdr:col>81</xdr:col>
      <xdr:colOff>95250</xdr:colOff>
      <xdr:row>41</xdr:row>
      <xdr:rowOff>62654</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89323</xdr:rowOff>
    </xdr:from>
    <xdr:to>
      <xdr:col>77</xdr:col>
      <xdr:colOff>44450</xdr:colOff>
      <xdr:row>40</xdr:row>
      <xdr:rowOff>14394</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5290800" y="6775873"/>
          <a:ext cx="889000" cy="96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140546</xdr:rowOff>
    </xdr:from>
    <xdr:to>
      <xdr:col>77</xdr:col>
      <xdr:colOff>95250</xdr:colOff>
      <xdr:row>41</xdr:row>
      <xdr:rowOff>70696</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55473</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70849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14394</xdr:rowOff>
    </xdr:from>
    <xdr:to>
      <xdr:col>72</xdr:col>
      <xdr:colOff>203200</xdr:colOff>
      <xdr:row>40</xdr:row>
      <xdr:rowOff>102870</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4401800" y="6872394"/>
          <a:ext cx="889000" cy="88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140546</xdr:rowOff>
    </xdr:from>
    <xdr:to>
      <xdr:col>73</xdr:col>
      <xdr:colOff>44450</xdr:colOff>
      <xdr:row>41</xdr:row>
      <xdr:rowOff>70696</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55473</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7084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102870</xdr:rowOff>
    </xdr:from>
    <xdr:to>
      <xdr:col>68</xdr:col>
      <xdr:colOff>152400</xdr:colOff>
      <xdr:row>41</xdr:row>
      <xdr:rowOff>11854</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3512800" y="6960870"/>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132504</xdr:rowOff>
    </xdr:from>
    <xdr:to>
      <xdr:col>68</xdr:col>
      <xdr:colOff>203200</xdr:colOff>
      <xdr:row>41</xdr:row>
      <xdr:rowOff>62654</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47431</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7076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17356</xdr:rowOff>
    </xdr:from>
    <xdr:to>
      <xdr:col>64</xdr:col>
      <xdr:colOff>152400</xdr:colOff>
      <xdr:row>41</xdr:row>
      <xdr:rowOff>118956</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704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103733</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713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129540</xdr:rowOff>
    </xdr:from>
    <xdr:to>
      <xdr:col>81</xdr:col>
      <xdr:colOff>95250</xdr:colOff>
      <xdr:row>39</xdr:row>
      <xdr:rowOff>59690</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64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146067</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489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38523</xdr:rowOff>
    </xdr:from>
    <xdr:to>
      <xdr:col>77</xdr:col>
      <xdr:colOff>95250</xdr:colOff>
      <xdr:row>39</xdr:row>
      <xdr:rowOff>140123</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72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150300</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4939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135044</xdr:rowOff>
    </xdr:from>
    <xdr:to>
      <xdr:col>73</xdr:col>
      <xdr:colOff>44450</xdr:colOff>
      <xdr:row>40</xdr:row>
      <xdr:rowOff>65194</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82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75371</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590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52070</xdr:rowOff>
    </xdr:from>
    <xdr:to>
      <xdr:col>68</xdr:col>
      <xdr:colOff>203200</xdr:colOff>
      <xdr:row>40</xdr:row>
      <xdr:rowOff>153670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91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163847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67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132504</xdr:rowOff>
    </xdr:from>
    <xdr:to>
      <xdr:col>64</xdr:col>
      <xdr:colOff>152400</xdr:colOff>
      <xdr:row>41</xdr:row>
      <xdr:rowOff>62654</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990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72831</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759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充当可能財源等のうち国民健康保険財政調整基金への積立等の増があった一方、下水道事業等の起債残高の減少による公営企業債等繰入見込額の減や、地方債の現在高の減などがあったため、将来負担額が全体で減となり、充当可能財源等が将来負担額を上回ったことから将来負担比率はマイナスとなった。</a:t>
          </a:r>
        </a:p>
        <a:p>
          <a:r>
            <a:rPr kumimoji="1" lang="ja-JP" altLang="en-US" sz="1300">
              <a:latin typeface="ＭＳ Ｐゴシック" panose="020B0600070205080204" pitchFamily="50" charset="-128"/>
              <a:ea typeface="ＭＳ Ｐゴシック" panose="020B0600070205080204" pitchFamily="50" charset="-128"/>
            </a:rPr>
            <a:t>　今後も借入抑制の取組を継続し地方債残高及び将来負担比率の上昇を抑えるよう努める。</a:t>
          </a: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15542</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313214"/>
          <a:ext cx="0" cy="14742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159069</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759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15542</xdr:rowOff>
    </xdr:from>
    <xdr:to>
      <xdr:col>81</xdr:col>
      <xdr:colOff>133350</xdr:colOff>
      <xdr:row>22</xdr:row>
      <xdr:rowOff>15542</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3787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101600</xdr:colOff>
      <xdr:row>14</xdr:row>
      <xdr:rowOff>7136</xdr:rowOff>
    </xdr:from>
    <xdr:to>
      <xdr:col>68</xdr:col>
      <xdr:colOff>152400</xdr:colOff>
      <xdr:row>15</xdr:row>
      <xdr:rowOff>73539</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3512800" y="2407436"/>
          <a:ext cx="889000" cy="237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47007</xdr:rowOff>
    </xdr:from>
    <xdr:ext cx="762000" cy="259045"/>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7106900" y="22758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74930</xdr:rowOff>
    </xdr:from>
    <xdr:to>
      <xdr:col>81</xdr:col>
      <xdr:colOff>95250</xdr:colOff>
      <xdr:row>14</xdr:row>
      <xdr:rowOff>5080</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967200" y="2303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81824</xdr:rowOff>
    </xdr:from>
    <xdr:to>
      <xdr:col>77</xdr:col>
      <xdr:colOff>95250</xdr:colOff>
      <xdr:row>14</xdr:row>
      <xdr:rowOff>11974</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6129000" y="2310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22151</xdr:rowOff>
    </xdr:from>
    <xdr:ext cx="7366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798800" y="20795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86421</xdr:rowOff>
    </xdr:from>
    <xdr:to>
      <xdr:col>73</xdr:col>
      <xdr:colOff>44450</xdr:colOff>
      <xdr:row>14</xdr:row>
      <xdr:rowOff>16571</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5240000" y="231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26748</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909800" y="2084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162258</xdr:rowOff>
    </xdr:from>
    <xdr:to>
      <xdr:col>68</xdr:col>
      <xdr:colOff>203200</xdr:colOff>
      <xdr:row>14</xdr:row>
      <xdr:rowOff>92408</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4351000" y="2391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77185</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020800" y="2477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150525</xdr:rowOff>
    </xdr:from>
    <xdr:to>
      <xdr:col>64</xdr:col>
      <xdr:colOff>152400</xdr:colOff>
      <xdr:row>15</xdr:row>
      <xdr:rowOff>80675</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3462000" y="2550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90852</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131800" y="2319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127786</xdr:rowOff>
    </xdr:from>
    <xdr:to>
      <xdr:col>68</xdr:col>
      <xdr:colOff>203200</xdr:colOff>
      <xdr:row>14</xdr:row>
      <xdr:rowOff>57936</xdr:rowOff>
    </xdr:to>
    <xdr:sp macro="" textlink="">
      <xdr:nvSpPr>
        <xdr:cNvPr id="461" name="楕円 460">
          <a:extLst>
            <a:ext uri="{FF2B5EF4-FFF2-40B4-BE49-F238E27FC236}">
              <a16:creationId xmlns:a16="http://schemas.microsoft.com/office/drawing/2014/main" id="{00000000-0008-0000-0300-0000CD010000}"/>
            </a:ext>
          </a:extLst>
        </xdr:cNvPr>
        <xdr:cNvSpPr/>
      </xdr:nvSpPr>
      <xdr:spPr>
        <a:xfrm>
          <a:off x="14351000" y="2356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68113</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020800" y="2125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22739</xdr:rowOff>
    </xdr:from>
    <xdr:to>
      <xdr:col>64</xdr:col>
      <xdr:colOff>152400</xdr:colOff>
      <xdr:row>15</xdr:row>
      <xdr:rowOff>124339</xdr:rowOff>
    </xdr:to>
    <xdr:sp macro="" textlink="">
      <xdr:nvSpPr>
        <xdr:cNvPr id="463" name="楕円 462">
          <a:extLst>
            <a:ext uri="{FF2B5EF4-FFF2-40B4-BE49-F238E27FC236}">
              <a16:creationId xmlns:a16="http://schemas.microsoft.com/office/drawing/2014/main" id="{00000000-0008-0000-0300-0000CF010000}"/>
            </a:ext>
          </a:extLst>
        </xdr:cNvPr>
        <xdr:cNvSpPr/>
      </xdr:nvSpPr>
      <xdr:spPr>
        <a:xfrm>
          <a:off x="13462000" y="2594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109116</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3131800" y="2680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神奈川県綾瀬市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83,952
78,749
22.14
35,032,961
33,623,480
1,190,975
18,032,474
13,701,903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経常収支比率に係る人件費が類似団体平均を上回っている要因として、地域手当の支給率が異なっていることなどが挙げられる。令和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年度の人件費は人事院勧告による給与改定に伴い職員給が大きく増加したほか、退職手当についても増加していることから、人件費全体として増となっており前年度に比べ</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ポイントの増となった。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今後については、</a:t>
          </a:r>
          <a:r>
            <a:rPr kumimoji="1" lang="en-US" altLang="ja-JP" sz="1300">
              <a:latin typeface="ＭＳ Ｐゴシック" panose="020B0600070205080204" pitchFamily="50" charset="-128"/>
              <a:ea typeface="ＭＳ Ｐゴシック" panose="020B0600070205080204" pitchFamily="50" charset="-128"/>
            </a:rPr>
            <a:t>DX</a:t>
          </a:r>
          <a:r>
            <a:rPr kumimoji="1" lang="ja-JP" altLang="en-US" sz="1300">
              <a:latin typeface="ＭＳ Ｐゴシック" panose="020B0600070205080204" pitchFamily="50" charset="-128"/>
              <a:ea typeface="ＭＳ Ｐゴシック" panose="020B0600070205080204" pitchFamily="50" charset="-128"/>
            </a:rPr>
            <a:t>推進の継続や</a:t>
          </a:r>
          <a:r>
            <a:rPr kumimoji="1" lang="en-US" altLang="ja-JP" sz="1300">
              <a:latin typeface="ＭＳ Ｐゴシック" panose="020B0600070205080204" pitchFamily="50" charset="-128"/>
              <a:ea typeface="ＭＳ Ｐゴシック" panose="020B0600070205080204" pitchFamily="50" charset="-128"/>
            </a:rPr>
            <a:t>BPR</a:t>
          </a:r>
          <a:r>
            <a:rPr kumimoji="1" lang="ja-JP" altLang="en-US" sz="1300">
              <a:latin typeface="ＭＳ Ｐゴシック" panose="020B0600070205080204" pitchFamily="50" charset="-128"/>
              <a:ea typeface="ＭＳ Ｐゴシック" panose="020B0600070205080204" pitchFamily="50" charset="-128"/>
            </a:rPr>
            <a:t>により業務効率化を行うなどにより人件費の抑制を図る。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37846</xdr:rowOff>
    </xdr:from>
    <xdr:to>
      <xdr:col>24</xdr:col>
      <xdr:colOff>25400</xdr:colOff>
      <xdr:row>40</xdr:row>
      <xdr:rowOff>154432</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6038596"/>
          <a:ext cx="0" cy="973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126509</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8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154432</xdr:rowOff>
    </xdr:from>
    <xdr:to>
      <xdr:col>24</xdr:col>
      <xdr:colOff>114300</xdr:colOff>
      <xdr:row>40</xdr:row>
      <xdr:rowOff>154432</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012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124223</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82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37846</xdr:rowOff>
    </xdr:from>
    <xdr:to>
      <xdr:col>24</xdr:col>
      <xdr:colOff>114300</xdr:colOff>
      <xdr:row>35</xdr:row>
      <xdr:rowOff>37846</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038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81280</xdr:rowOff>
    </xdr:from>
    <xdr:to>
      <xdr:col>24</xdr:col>
      <xdr:colOff>25400</xdr:colOff>
      <xdr:row>38</xdr:row>
      <xdr:rowOff>131572</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596380"/>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44721</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216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28194</xdr:rowOff>
    </xdr:from>
    <xdr:to>
      <xdr:col>24</xdr:col>
      <xdr:colOff>76200</xdr:colOff>
      <xdr:row>37</xdr:row>
      <xdr:rowOff>129794</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81280</xdr:rowOff>
    </xdr:from>
    <xdr:to>
      <xdr:col>19</xdr:col>
      <xdr:colOff>187325</xdr:colOff>
      <xdr:row>38</xdr:row>
      <xdr:rowOff>136144</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596380"/>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153924</xdr:rowOff>
    </xdr:from>
    <xdr:to>
      <xdr:col>20</xdr:col>
      <xdr:colOff>38100</xdr:colOff>
      <xdr:row>37</xdr:row>
      <xdr:rowOff>84074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94251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95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58420</xdr:rowOff>
    </xdr:from>
    <xdr:to>
      <xdr:col>15</xdr:col>
      <xdr:colOff>98425</xdr:colOff>
      <xdr:row>38</xdr:row>
      <xdr:rowOff>136144</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573520"/>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149352</xdr:rowOff>
    </xdr:from>
    <xdr:to>
      <xdr:col>15</xdr:col>
      <xdr:colOff>149225</xdr:colOff>
      <xdr:row>37</xdr:row>
      <xdr:rowOff>79502</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89679</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090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58420</xdr:rowOff>
    </xdr:from>
    <xdr:to>
      <xdr:col>11</xdr:col>
      <xdr:colOff>9525</xdr:colOff>
      <xdr:row>39</xdr:row>
      <xdr:rowOff>56134</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573520"/>
          <a:ext cx="889000" cy="169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121920</xdr:rowOff>
    </xdr:from>
    <xdr:to>
      <xdr:col>11</xdr:col>
      <xdr:colOff>60325</xdr:colOff>
      <xdr:row>37</xdr:row>
      <xdr:rowOff>52070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62247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28194</xdr:rowOff>
    </xdr:from>
    <xdr:to>
      <xdr:col>6</xdr:col>
      <xdr:colOff>171450</xdr:colOff>
      <xdr:row>37</xdr:row>
      <xdr:rowOff>129794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139971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140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80772</xdr:rowOff>
    </xdr:from>
    <xdr:to>
      <xdr:col>24</xdr:col>
      <xdr:colOff>76200</xdr:colOff>
      <xdr:row>39</xdr:row>
      <xdr:rowOff>10922</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595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52849</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567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30480</xdr:rowOff>
    </xdr:from>
    <xdr:to>
      <xdr:col>20</xdr:col>
      <xdr:colOff>38100</xdr:colOff>
      <xdr:row>38</xdr:row>
      <xdr:rowOff>132080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54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116857</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631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85344</xdr:rowOff>
    </xdr:from>
    <xdr:to>
      <xdr:col>15</xdr:col>
      <xdr:colOff>149225</xdr:colOff>
      <xdr:row>39</xdr:row>
      <xdr:rowOff>15494</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600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271</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686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7620</xdr:rowOff>
    </xdr:from>
    <xdr:to>
      <xdr:col>11</xdr:col>
      <xdr:colOff>60325</xdr:colOff>
      <xdr:row>38</xdr:row>
      <xdr:rowOff>109220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52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93997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60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5334</xdr:rowOff>
    </xdr:from>
    <xdr:to>
      <xdr:col>6</xdr:col>
      <xdr:colOff>171450</xdr:colOff>
      <xdr:row>39</xdr:row>
      <xdr:rowOff>106934</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691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91711</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778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経常収支比率に係る物件費が類似団体平均を上回っている要因として、物価水準が異なることなどが考えられる。令和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年度においては、公会計化に伴う学校給食に係る賄材料費の増などにより、前年度と比べ</a:t>
          </a:r>
          <a:r>
            <a:rPr kumimoji="1" lang="en-US" altLang="ja-JP" sz="1300">
              <a:latin typeface="ＭＳ Ｐゴシック" panose="020B0600070205080204" pitchFamily="50" charset="-128"/>
              <a:ea typeface="ＭＳ Ｐゴシック" panose="020B0600070205080204" pitchFamily="50" charset="-128"/>
            </a:rPr>
            <a:t>3.6</a:t>
          </a:r>
          <a:r>
            <a:rPr kumimoji="1" lang="ja-JP" altLang="en-US" sz="1300">
              <a:latin typeface="ＭＳ Ｐゴシック" panose="020B0600070205080204" pitchFamily="50" charset="-128"/>
              <a:ea typeface="ＭＳ Ｐゴシック" panose="020B0600070205080204" pitchFamily="50" charset="-128"/>
            </a:rPr>
            <a:t>ポイントの増となった。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物価や労務単価の上昇の影響を受けることから、民間活力を効果的に活用しつつ経常一般財源の増加具合を見ながら、事業の実施手法の見直しを引き続き進めていく。</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69850</xdr:rowOff>
    </xdr:from>
    <xdr:to>
      <xdr:col>85</xdr:col>
      <xdr:colOff>66675</xdr:colOff>
      <xdr:row>22</xdr:row>
      <xdr:rowOff>69850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841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99077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99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12700</xdr:rowOff>
    </xdr:from>
    <xdr:to>
      <xdr:col>85</xdr:col>
      <xdr:colOff>66675</xdr:colOff>
      <xdr:row>19</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70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128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127000</xdr:rowOff>
    </xdr:from>
    <xdr:to>
      <xdr:col>85</xdr:col>
      <xdr:colOff>66675</xdr:colOff>
      <xdr:row>15</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98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156227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556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69850</xdr:rowOff>
    </xdr:from>
    <xdr:to>
      <xdr:col>85</xdr:col>
      <xdr:colOff>66675</xdr:colOff>
      <xdr:row>12</xdr:row>
      <xdr:rowOff>69850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27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99077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985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155575</xdr:rowOff>
    </xdr:from>
    <xdr:to>
      <xdr:col>82</xdr:col>
      <xdr:colOff>107950</xdr:colOff>
      <xdr:row>21</xdr:row>
      <xdr:rowOff>41275</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12975"/>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13352</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613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41275</xdr:rowOff>
    </xdr:from>
    <xdr:to>
      <xdr:col>82</xdr:col>
      <xdr:colOff>196850</xdr:colOff>
      <xdr:row>21</xdr:row>
      <xdr:rowOff>41275</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641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70502</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1956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155575</xdr:rowOff>
    </xdr:from>
    <xdr:to>
      <xdr:col>82</xdr:col>
      <xdr:colOff>196850</xdr:colOff>
      <xdr:row>12</xdr:row>
      <xdr:rowOff>155575</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129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107950</xdr:rowOff>
    </xdr:from>
    <xdr:to>
      <xdr:col>82</xdr:col>
      <xdr:colOff>107950</xdr:colOff>
      <xdr:row>19</xdr:row>
      <xdr:rowOff>107950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3022600"/>
          <a:ext cx="838200" cy="342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130827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702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3175</xdr:rowOff>
    </xdr:from>
    <xdr:to>
      <xdr:col>78</xdr:col>
      <xdr:colOff>69850</xdr:colOff>
      <xdr:row>17</xdr:row>
      <xdr:rowOff>107950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2917825"/>
          <a:ext cx="889000" cy="104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85725</xdr:rowOff>
    </xdr:from>
    <xdr:to>
      <xdr:col>78</xdr:col>
      <xdr:colOff>120650</xdr:colOff>
      <xdr:row>17</xdr:row>
      <xdr:rowOff>15875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28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26052</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5978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107950</xdr:rowOff>
    </xdr:from>
    <xdr:to>
      <xdr:col>73</xdr:col>
      <xdr:colOff>180975</xdr:colOff>
      <xdr:row>17</xdr:row>
      <xdr:rowOff>3175</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2851150"/>
          <a:ext cx="8890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38100</xdr:rowOff>
    </xdr:from>
    <xdr:to>
      <xdr:col>74</xdr:col>
      <xdr:colOff>31750</xdr:colOff>
      <xdr:row>16</xdr:row>
      <xdr:rowOff>139700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149877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55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107950</xdr:rowOff>
    </xdr:from>
    <xdr:to>
      <xdr:col>69</xdr:col>
      <xdr:colOff>92075</xdr:colOff>
      <xdr:row>18</xdr:row>
      <xdr:rowOff>3175</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flipV="1">
          <a:off x="13004800" y="2851150"/>
          <a:ext cx="889000" cy="238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95250</xdr:rowOff>
    </xdr:from>
    <xdr:to>
      <xdr:col>69</xdr:col>
      <xdr:colOff>142875</xdr:colOff>
      <xdr:row>16</xdr:row>
      <xdr:rowOff>25400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35577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43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133350</xdr:rowOff>
    </xdr:from>
    <xdr:to>
      <xdr:col>65</xdr:col>
      <xdr:colOff>53975</xdr:colOff>
      <xdr:row>16</xdr:row>
      <xdr:rowOff>63500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73677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47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19</xdr:row>
      <xdr:rowOff>57150</xdr:rowOff>
    </xdr:from>
    <xdr:to>
      <xdr:col>82</xdr:col>
      <xdr:colOff>158750</xdr:colOff>
      <xdr:row>19</xdr:row>
      <xdr:rowOff>158750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331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19</xdr:row>
      <xdr:rowOff>29227</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328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57150</xdr:rowOff>
    </xdr:from>
    <xdr:to>
      <xdr:col>78</xdr:col>
      <xdr:colOff>120650</xdr:colOff>
      <xdr:row>17</xdr:row>
      <xdr:rowOff>158750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97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143527</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3058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123825</xdr:rowOff>
    </xdr:from>
    <xdr:to>
      <xdr:col>74</xdr:col>
      <xdr:colOff>31750</xdr:colOff>
      <xdr:row>17</xdr:row>
      <xdr:rowOff>53975</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867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38752</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95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57150</xdr:rowOff>
    </xdr:from>
    <xdr:to>
      <xdr:col>69</xdr:col>
      <xdr:colOff>142875</xdr:colOff>
      <xdr:row>16</xdr:row>
      <xdr:rowOff>158750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800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143527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88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123825</xdr:rowOff>
    </xdr:from>
    <xdr:to>
      <xdr:col>65</xdr:col>
      <xdr:colOff>53975</xdr:colOff>
      <xdr:row>18</xdr:row>
      <xdr:rowOff>53975</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3038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38752</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3124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経常収支比率に係る扶助費は類似団体平均を下回っています。令和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年度は、障害者総合支援法に基づくサービスの拡大等により扶助費全体としては増加傾向にありますが、経常収支比率に係る割合としては、前年度に比べ</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ポイントの減となった。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今後も生活困窮者に対する支援事業などを充実させ、生活保護受給者など生活困窮者の社会的自立を進めることで、扶助費の上昇傾向を軽減するよう努めていく。</a:t>
          </a: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69850</xdr:rowOff>
    </xdr:from>
    <xdr:to>
      <xdr:col>26</xdr:col>
      <xdr:colOff>184150</xdr:colOff>
      <xdr:row>62</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127000</xdr:rowOff>
    </xdr:from>
    <xdr:to>
      <xdr:col>26</xdr:col>
      <xdr:colOff>184150</xdr:colOff>
      <xdr:row>60</xdr:row>
      <xdr:rowOff>127000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156227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12700</xdr:rowOff>
    </xdr:from>
    <xdr:to>
      <xdr:col>26</xdr:col>
      <xdr:colOff>184150</xdr:colOff>
      <xdr:row>59</xdr:row>
      <xdr:rowOff>12700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41927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127000</xdr:rowOff>
    </xdr:from>
    <xdr:to>
      <xdr:col>26</xdr:col>
      <xdr:colOff>184150</xdr:colOff>
      <xdr:row>55</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12700</xdr:rowOff>
    </xdr:from>
    <xdr:to>
      <xdr:col>26</xdr:col>
      <xdr:colOff>184150</xdr:colOff>
      <xdr:row>54</xdr:row>
      <xdr:rowOff>12700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41927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69850</xdr:rowOff>
    </xdr:from>
    <xdr:to>
      <xdr:col>26</xdr:col>
      <xdr:colOff>184150</xdr:colOff>
      <xdr:row>52</xdr:row>
      <xdr:rowOff>69850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99077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8" name="扶助費グラフ枠">
          <a:extLst>
            <a:ext uri="{FF2B5EF4-FFF2-40B4-BE49-F238E27FC236}">
              <a16:creationId xmlns:a16="http://schemas.microsoft.com/office/drawing/2014/main" id="{00000000-0008-0000-0400-0000BC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61</xdr:row>
      <xdr:rowOff>41275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4826000" y="9080500"/>
          <a:ext cx="0" cy="1419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13352</xdr:rowOff>
    </xdr:from>
    <xdr:ext cx="762000" cy="259045"/>
    <xdr:sp macro="" textlink="">
      <xdr:nvSpPr>
        <xdr:cNvPr id="190" name="扶助費最小値テキスト">
          <a:extLst>
            <a:ext uri="{FF2B5EF4-FFF2-40B4-BE49-F238E27FC236}">
              <a16:creationId xmlns:a16="http://schemas.microsoft.com/office/drawing/2014/main" id="{00000000-0008-0000-0400-0000BE000000}"/>
            </a:ext>
          </a:extLst>
        </xdr:cNvPr>
        <xdr:cNvSpPr txBox="1"/>
      </xdr:nvSpPr>
      <xdr:spPr>
        <a:xfrm>
          <a:off x="4914900" y="10471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41275</xdr:rowOff>
    </xdr:from>
    <xdr:to>
      <xdr:col>24</xdr:col>
      <xdr:colOff>114300</xdr:colOff>
      <xdr:row>61</xdr:row>
      <xdr:rowOff>41275</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10499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92" name="扶助費最大値テキスト">
          <a:extLst>
            <a:ext uri="{FF2B5EF4-FFF2-40B4-BE49-F238E27FC236}">
              <a16:creationId xmlns:a16="http://schemas.microsoft.com/office/drawing/2014/main" id="{00000000-0008-0000-0400-0000C0000000}"/>
            </a:ext>
          </a:extLst>
        </xdr:cNvPr>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12700</xdr:rowOff>
    </xdr:from>
    <xdr:to>
      <xdr:col>24</xdr:col>
      <xdr:colOff>25400</xdr:colOff>
      <xdr:row>56</xdr:row>
      <xdr:rowOff>50800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3987800" y="96139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652</xdr:rowOff>
    </xdr:from>
    <xdr:ext cx="762000" cy="259045"/>
    <xdr:sp macro="" textlink="">
      <xdr:nvSpPr>
        <xdr:cNvPr id="195" name="扶助費平均値テキスト">
          <a:extLst>
            <a:ext uri="{FF2B5EF4-FFF2-40B4-BE49-F238E27FC236}">
              <a16:creationId xmlns:a16="http://schemas.microsoft.com/office/drawing/2014/main" id="{00000000-0008-0000-0400-0000C3000000}"/>
            </a:ext>
          </a:extLst>
        </xdr:cNvPr>
        <xdr:cNvSpPr txBox="1"/>
      </xdr:nvSpPr>
      <xdr:spPr>
        <a:xfrm>
          <a:off x="4914900" y="96018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28575</xdr:rowOff>
    </xdr:from>
    <xdr:to>
      <xdr:col>24</xdr:col>
      <xdr:colOff>76200</xdr:colOff>
      <xdr:row>56</xdr:row>
      <xdr:rowOff>130175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4775200" y="9629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155575</xdr:rowOff>
    </xdr:from>
    <xdr:to>
      <xdr:col>19</xdr:col>
      <xdr:colOff>187325</xdr:colOff>
      <xdr:row>56</xdr:row>
      <xdr:rowOff>50800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3098800" y="9585325"/>
          <a:ext cx="8890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19050</xdr:rowOff>
    </xdr:from>
    <xdr:to>
      <xdr:col>20</xdr:col>
      <xdr:colOff>38100</xdr:colOff>
      <xdr:row>56</xdr:row>
      <xdr:rowOff>120650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3937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105427</xdr:rowOff>
    </xdr:from>
    <xdr:ext cx="7366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606800" y="9706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107950</xdr:rowOff>
    </xdr:from>
    <xdr:to>
      <xdr:col>15</xdr:col>
      <xdr:colOff>98425</xdr:colOff>
      <xdr:row>55</xdr:row>
      <xdr:rowOff>155575</xdr:rowOff>
    </xdr:to>
    <xdr:cxnSp macro="">
      <xdr:nvCxnSpPr>
        <xdr:cNvPr id="200" name="直線コネクタ 199">
          <a:extLst>
            <a:ext uri="{FF2B5EF4-FFF2-40B4-BE49-F238E27FC236}">
              <a16:creationId xmlns:a16="http://schemas.microsoft.com/office/drawing/2014/main" id="{00000000-0008-0000-0400-0000C8000000}"/>
            </a:ext>
          </a:extLst>
        </xdr:cNvPr>
        <xdr:cNvCxnSpPr/>
      </xdr:nvCxnSpPr>
      <xdr:spPr>
        <a:xfrm>
          <a:off x="2209800" y="9537700"/>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114300</xdr:rowOff>
    </xdr:from>
    <xdr:to>
      <xdr:col>15</xdr:col>
      <xdr:colOff>149225</xdr:colOff>
      <xdr:row>56</xdr:row>
      <xdr:rowOff>44450</xdr:rowOff>
    </xdr:to>
    <xdr:sp macro="" textlink="">
      <xdr:nvSpPr>
        <xdr:cNvPr id="201" name="フローチャート: 判断 200">
          <a:extLst>
            <a:ext uri="{FF2B5EF4-FFF2-40B4-BE49-F238E27FC236}">
              <a16:creationId xmlns:a16="http://schemas.microsoft.com/office/drawing/2014/main" id="{00000000-0008-0000-0400-0000C9000000}"/>
            </a:ext>
          </a:extLst>
        </xdr:cNvPr>
        <xdr:cNvSpPr/>
      </xdr:nvSpPr>
      <xdr:spPr>
        <a:xfrm>
          <a:off x="3048000" y="9544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29227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717800" y="963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107950</xdr:rowOff>
    </xdr:from>
    <xdr:to>
      <xdr:col>11</xdr:col>
      <xdr:colOff>9525</xdr:colOff>
      <xdr:row>56</xdr:row>
      <xdr:rowOff>12700</xdr:rowOff>
    </xdr:to>
    <xdr:cxnSp macro="">
      <xdr:nvCxnSpPr>
        <xdr:cNvPr id="203" name="直線コネクタ 202">
          <a:extLst>
            <a:ext uri="{FF2B5EF4-FFF2-40B4-BE49-F238E27FC236}">
              <a16:creationId xmlns:a16="http://schemas.microsoft.com/office/drawing/2014/main" id="{00000000-0008-0000-0400-0000CB000000}"/>
            </a:ext>
          </a:extLst>
        </xdr:cNvPr>
        <xdr:cNvCxnSpPr/>
      </xdr:nvCxnSpPr>
      <xdr:spPr>
        <a:xfrm flipV="1">
          <a:off x="1320800" y="95377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66675</xdr:rowOff>
    </xdr:from>
    <xdr:to>
      <xdr:col>11</xdr:col>
      <xdr:colOff>60325</xdr:colOff>
      <xdr:row>55</xdr:row>
      <xdr:rowOff>168275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2159000" y="9496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153052</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828800" y="9582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95250</xdr:rowOff>
    </xdr:from>
    <xdr:to>
      <xdr:col>6</xdr:col>
      <xdr:colOff>171450</xdr:colOff>
      <xdr:row>55</xdr:row>
      <xdr:rowOff>25400</xdr:rowOff>
    </xdr:to>
    <xdr:sp macro="" textlink="">
      <xdr:nvSpPr>
        <xdr:cNvPr id="206" name="フローチャート: 判断 205">
          <a:extLst>
            <a:ext uri="{FF2B5EF4-FFF2-40B4-BE49-F238E27FC236}">
              <a16:creationId xmlns:a16="http://schemas.microsoft.com/office/drawing/2014/main" id="{00000000-0008-0000-0400-0000CE000000}"/>
            </a:ext>
          </a:extLst>
        </xdr:cNvPr>
        <xdr:cNvSpPr/>
      </xdr:nvSpPr>
      <xdr:spPr>
        <a:xfrm>
          <a:off x="1270000" y="935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35577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939800" y="912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133350</xdr:rowOff>
    </xdr:from>
    <xdr:to>
      <xdr:col>24</xdr:col>
      <xdr:colOff>76200</xdr:colOff>
      <xdr:row>56</xdr:row>
      <xdr:rowOff>63500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47752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149877</xdr:rowOff>
    </xdr:from>
    <xdr:ext cx="762000" cy="259045"/>
    <xdr:sp macro="" textlink="">
      <xdr:nvSpPr>
        <xdr:cNvPr id="214" name="扶助費該当値テキスト">
          <a:extLst>
            <a:ext uri="{FF2B5EF4-FFF2-40B4-BE49-F238E27FC236}">
              <a16:creationId xmlns:a16="http://schemas.microsoft.com/office/drawing/2014/main" id="{00000000-0008-0000-0400-0000D6000000}"/>
            </a:ext>
          </a:extLst>
        </xdr:cNvPr>
        <xdr:cNvSpPr txBox="1"/>
      </xdr:nvSpPr>
      <xdr:spPr>
        <a:xfrm>
          <a:off x="49149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0</xdr:rowOff>
    </xdr:from>
    <xdr:to>
      <xdr:col>20</xdr:col>
      <xdr:colOff>38100</xdr:colOff>
      <xdr:row>56</xdr:row>
      <xdr:rowOff>101600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9370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111777</xdr:rowOff>
    </xdr:from>
    <xdr:ext cx="7366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3606800" y="9370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104775</xdr:rowOff>
    </xdr:from>
    <xdr:to>
      <xdr:col>15</xdr:col>
      <xdr:colOff>149225</xdr:colOff>
      <xdr:row>56</xdr:row>
      <xdr:rowOff>34925</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3048000" y="953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45102</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2717800" y="930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57150</xdr:rowOff>
    </xdr:from>
    <xdr:to>
      <xdr:col>11</xdr:col>
      <xdr:colOff>60325</xdr:colOff>
      <xdr:row>55</xdr:row>
      <xdr:rowOff>158750</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2159000" y="948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168927</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1828800" y="92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133350</xdr:rowOff>
    </xdr:from>
    <xdr:to>
      <xdr:col>6</xdr:col>
      <xdr:colOff>171450</xdr:colOff>
      <xdr:row>56</xdr:row>
      <xdr:rowOff>63500</xdr:rowOff>
    </xdr:to>
    <xdr:sp macro="" textlink="">
      <xdr:nvSpPr>
        <xdr:cNvPr id="221" name="楕円 220">
          <a:extLst>
            <a:ext uri="{FF2B5EF4-FFF2-40B4-BE49-F238E27FC236}">
              <a16:creationId xmlns:a16="http://schemas.microsoft.com/office/drawing/2014/main" id="{00000000-0008-0000-0400-0000DD000000}"/>
            </a:ext>
          </a:extLst>
        </xdr:cNvPr>
        <xdr:cNvSpPr/>
      </xdr:nvSpPr>
      <xdr:spPr>
        <a:xfrm>
          <a:off x="1270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48277</xdr:rowOff>
    </xdr:from>
    <xdr:ext cx="762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939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2" name="正方形/長方形 231">
          <a:extLst>
            <a:ext uri="{FF2B5EF4-FFF2-40B4-BE49-F238E27FC236}">
              <a16:creationId xmlns:a16="http://schemas.microsoft.com/office/drawing/2014/main" id="{00000000-0008-0000-0400-0000E8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年度は、公共施設等総合管理基金積立金や職員退職手当基金積立金等の積立金が減となった一方、高齢化の進展等により特別会計への操出金が増となったこと等により、</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今後も引き続き、保険料の適正化などにより税収を主な財源とする普通会計の負担額を減らしていくよう努める。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122428</xdr:rowOff>
    </xdr:from>
    <xdr:to>
      <xdr:col>82</xdr:col>
      <xdr:colOff>107950</xdr:colOff>
      <xdr:row>60</xdr:row>
      <xdr:rowOff>131572</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037828"/>
          <a:ext cx="0" cy="1380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103649</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390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131572</xdr:rowOff>
    </xdr:from>
    <xdr:to>
      <xdr:col>82</xdr:col>
      <xdr:colOff>196850</xdr:colOff>
      <xdr:row>60</xdr:row>
      <xdr:rowOff>131572</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418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37355</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781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122428</xdr:rowOff>
    </xdr:from>
    <xdr:to>
      <xdr:col>82</xdr:col>
      <xdr:colOff>196850</xdr:colOff>
      <xdr:row>52</xdr:row>
      <xdr:rowOff>122428</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037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131572</xdr:rowOff>
    </xdr:from>
    <xdr:to>
      <xdr:col>82</xdr:col>
      <xdr:colOff>107950</xdr:colOff>
      <xdr:row>56</xdr:row>
      <xdr:rowOff>149860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5671800" y="9732772"/>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18559</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791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46482</xdr:rowOff>
    </xdr:from>
    <xdr:to>
      <xdr:col>82</xdr:col>
      <xdr:colOff>158750</xdr:colOff>
      <xdr:row>57</xdr:row>
      <xdr:rowOff>148082</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9819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94996</xdr:rowOff>
    </xdr:from>
    <xdr:to>
      <xdr:col>78</xdr:col>
      <xdr:colOff>69850</xdr:colOff>
      <xdr:row>56</xdr:row>
      <xdr:rowOff>131572</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969619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55626</xdr:rowOff>
    </xdr:from>
    <xdr:to>
      <xdr:col>78</xdr:col>
      <xdr:colOff>120650</xdr:colOff>
      <xdr:row>57</xdr:row>
      <xdr:rowOff>157226</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9828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142003</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914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3556</xdr:rowOff>
    </xdr:from>
    <xdr:to>
      <xdr:col>73</xdr:col>
      <xdr:colOff>180975</xdr:colOff>
      <xdr:row>56</xdr:row>
      <xdr:rowOff>94996</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a:off x="13893800" y="9604756"/>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28194</xdr:rowOff>
    </xdr:from>
    <xdr:to>
      <xdr:col>74</xdr:col>
      <xdr:colOff>31750</xdr:colOff>
      <xdr:row>57</xdr:row>
      <xdr:rowOff>129794</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9800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114571</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887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3556</xdr:rowOff>
    </xdr:from>
    <xdr:to>
      <xdr:col>69</xdr:col>
      <xdr:colOff>92075</xdr:colOff>
      <xdr:row>56</xdr:row>
      <xdr:rowOff>21844</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flipV="1">
          <a:off x="13004800" y="960475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135636</xdr:rowOff>
    </xdr:from>
    <xdr:to>
      <xdr:col>69</xdr:col>
      <xdr:colOff>142875</xdr:colOff>
      <xdr:row>57</xdr:row>
      <xdr:rowOff>65786</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9736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50563</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823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144780</xdr:rowOff>
    </xdr:from>
    <xdr:to>
      <xdr:col>65</xdr:col>
      <xdr:colOff>53975</xdr:colOff>
      <xdr:row>57</xdr:row>
      <xdr:rowOff>74930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59707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83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99060</xdr:rowOff>
    </xdr:from>
    <xdr:to>
      <xdr:col>82</xdr:col>
      <xdr:colOff>158750</xdr:colOff>
      <xdr:row>57</xdr:row>
      <xdr:rowOff>29210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70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115587</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545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80772</xdr:rowOff>
    </xdr:from>
    <xdr:to>
      <xdr:col>78</xdr:col>
      <xdr:colOff>120650</xdr:colOff>
      <xdr:row>57</xdr:row>
      <xdr:rowOff>10922</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681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21099</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9450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44196</xdr:rowOff>
    </xdr:from>
    <xdr:to>
      <xdr:col>74</xdr:col>
      <xdr:colOff>31750</xdr:colOff>
      <xdr:row>56</xdr:row>
      <xdr:rowOff>145796</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645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155973</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414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124206</xdr:rowOff>
    </xdr:from>
    <xdr:to>
      <xdr:col>69</xdr:col>
      <xdr:colOff>142875</xdr:colOff>
      <xdr:row>56</xdr:row>
      <xdr:rowOff>54356</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553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64533</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322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142494</xdr:rowOff>
    </xdr:from>
    <xdr:to>
      <xdr:col>65</xdr:col>
      <xdr:colOff>53975</xdr:colOff>
      <xdr:row>56</xdr:row>
      <xdr:rowOff>72644</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572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82821</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341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経常収支比率に係る補助費等は、類似団体平均と比較し下回っている。令和</a:t>
          </a:r>
          <a:r>
            <a:rPr kumimoji="1" lang="en-US" altLang="ja-JP" sz="1200">
              <a:latin typeface="ＭＳ Ｐゴシック" panose="020B0600070205080204" pitchFamily="50" charset="-128"/>
              <a:ea typeface="ＭＳ Ｐゴシック" panose="020B0600070205080204" pitchFamily="50" charset="-128"/>
            </a:rPr>
            <a:t>6</a:t>
          </a:r>
          <a:r>
            <a:rPr kumimoji="1" lang="ja-JP" altLang="en-US" sz="1200">
              <a:latin typeface="ＭＳ Ｐゴシック" panose="020B0600070205080204" pitchFamily="50" charset="-128"/>
              <a:ea typeface="ＭＳ Ｐゴシック" panose="020B0600070205080204" pitchFamily="50" charset="-128"/>
            </a:rPr>
            <a:t>年度は、企業立地の促進に係る奨励金や公共下水道事業会計への補助金の減等により、前年度と比べ</a:t>
          </a:r>
          <a:r>
            <a:rPr kumimoji="1" lang="en-US" altLang="ja-JP" sz="1200">
              <a:latin typeface="ＭＳ Ｐゴシック" panose="020B0600070205080204" pitchFamily="50" charset="-128"/>
              <a:ea typeface="ＭＳ Ｐゴシック" panose="020B0600070205080204" pitchFamily="50" charset="-128"/>
            </a:rPr>
            <a:t>0.5</a:t>
          </a:r>
          <a:r>
            <a:rPr kumimoji="1" lang="ja-JP" altLang="en-US" sz="1200">
              <a:latin typeface="ＭＳ Ｐゴシック" panose="020B0600070205080204" pitchFamily="50" charset="-128"/>
              <a:ea typeface="ＭＳ Ｐゴシック" panose="020B0600070205080204" pitchFamily="50" charset="-128"/>
            </a:rPr>
            <a:t>ポイントの減となった。</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一部事務組合に対する負担金の額が大きく影響するため今後も注視するとともに、各種補助金についてもその趣旨や効果などを引き続き検証し、事業実施の可否を判断していく。</a:t>
          </a: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53848</xdr:rowOff>
    </xdr:from>
    <xdr:to>
      <xdr:col>82</xdr:col>
      <xdr:colOff>107950</xdr:colOff>
      <xdr:row>39</xdr:row>
      <xdr:rowOff>147574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883148"/>
          <a:ext cx="0" cy="9509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119651</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6806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147574</xdr:rowOff>
    </xdr:from>
    <xdr:to>
      <xdr:col>82</xdr:col>
      <xdr:colOff>196850</xdr:colOff>
      <xdr:row>39</xdr:row>
      <xdr:rowOff>147574</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6834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140225</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626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53848</xdr:rowOff>
    </xdr:from>
    <xdr:to>
      <xdr:col>82</xdr:col>
      <xdr:colOff>196850</xdr:colOff>
      <xdr:row>34</xdr:row>
      <xdr:rowOff>53848</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883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44704</xdr:rowOff>
    </xdr:from>
    <xdr:to>
      <xdr:col>82</xdr:col>
      <xdr:colOff>107950</xdr:colOff>
      <xdr:row>36</xdr:row>
      <xdr:rowOff>67564</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5671800" y="6216904"/>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43705</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2159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71628</xdr:rowOff>
    </xdr:from>
    <xdr:to>
      <xdr:col>82</xdr:col>
      <xdr:colOff>158750</xdr:colOff>
      <xdr:row>37</xdr:row>
      <xdr:rowOff>1778</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67564</xdr:rowOff>
    </xdr:from>
    <xdr:to>
      <xdr:col>78</xdr:col>
      <xdr:colOff>69850</xdr:colOff>
      <xdr:row>36</xdr:row>
      <xdr:rowOff>168148</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4782800" y="6239764"/>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71628</xdr:rowOff>
    </xdr:from>
    <xdr:to>
      <xdr:col>78</xdr:col>
      <xdr:colOff>120650</xdr:colOff>
      <xdr:row>37</xdr:row>
      <xdr:rowOff>1778</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158005</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6330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140716</xdr:rowOff>
    </xdr:from>
    <xdr:to>
      <xdr:col>73</xdr:col>
      <xdr:colOff>180975</xdr:colOff>
      <xdr:row>36</xdr:row>
      <xdr:rowOff>168148</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3893800" y="631291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67056</xdr:rowOff>
    </xdr:from>
    <xdr:to>
      <xdr:col>74</xdr:col>
      <xdr:colOff>31750</xdr:colOff>
      <xdr:row>36</xdr:row>
      <xdr:rowOff>168656</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7383</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6008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136144</xdr:rowOff>
    </xdr:from>
    <xdr:to>
      <xdr:col>69</xdr:col>
      <xdr:colOff>92075</xdr:colOff>
      <xdr:row>36</xdr:row>
      <xdr:rowOff>140716</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a:off x="13004800" y="630834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57912</xdr:rowOff>
    </xdr:from>
    <xdr:to>
      <xdr:col>69</xdr:col>
      <xdr:colOff>142875</xdr:colOff>
      <xdr:row>36</xdr:row>
      <xdr:rowOff>159512</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169689</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599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108204</xdr:rowOff>
    </xdr:from>
    <xdr:to>
      <xdr:col>65</xdr:col>
      <xdr:colOff>53975</xdr:colOff>
      <xdr:row>37</xdr:row>
      <xdr:rowOff>38354</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23131</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636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165354</xdr:rowOff>
    </xdr:from>
    <xdr:to>
      <xdr:col>82</xdr:col>
      <xdr:colOff>158750</xdr:colOff>
      <xdr:row>36</xdr:row>
      <xdr:rowOff>95504</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6166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10431</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6011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16764</xdr:rowOff>
    </xdr:from>
    <xdr:to>
      <xdr:col>78</xdr:col>
      <xdr:colOff>120650</xdr:colOff>
      <xdr:row>36</xdr:row>
      <xdr:rowOff>118364</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6188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128541</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5957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117348</xdr:rowOff>
    </xdr:from>
    <xdr:to>
      <xdr:col>74</xdr:col>
      <xdr:colOff>31750</xdr:colOff>
      <xdr:row>37</xdr:row>
      <xdr:rowOff>47498</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628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32275</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89916</xdr:rowOff>
    </xdr:from>
    <xdr:to>
      <xdr:col>69</xdr:col>
      <xdr:colOff>142875</xdr:colOff>
      <xdr:row>37</xdr:row>
      <xdr:rowOff>20066</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6262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4843</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6348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85344</xdr:rowOff>
    </xdr:from>
    <xdr:to>
      <xdr:col>65</xdr:col>
      <xdr:colOff>53975</xdr:colOff>
      <xdr:row>37</xdr:row>
      <xdr:rowOff>15494</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6257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25671</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6026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経常収支比率に係る公債費は類似団体平均を下回っている。令和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年度は借入を極力抑制し、市債の償還が進んだことなどにより前年度と比較して</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ポイント減少した。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今後も引き続き、元利償還金の推移を的確に推計し、各種基金の繰入や公共施設再編の計画等と合わせて検討し、借入と償還のバランスを考えた財政運営に努めていく。</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127000</xdr:rowOff>
    </xdr:from>
    <xdr:to>
      <xdr:col>24</xdr:col>
      <xdr:colOff>25400</xdr:colOff>
      <xdr:row>80</xdr:row>
      <xdr:rowOff>104139</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471400"/>
          <a:ext cx="0" cy="1348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76216</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3792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104139</xdr:rowOff>
    </xdr:from>
    <xdr:to>
      <xdr:col>24</xdr:col>
      <xdr:colOff>114300</xdr:colOff>
      <xdr:row>80</xdr:row>
      <xdr:rowOff>104139</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3820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41927</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21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127000</xdr:rowOff>
    </xdr:from>
    <xdr:to>
      <xdr:col>24</xdr:col>
      <xdr:colOff>114300</xdr:colOff>
      <xdr:row>72</xdr:row>
      <xdr:rowOff>127000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471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111760</xdr:rowOff>
    </xdr:from>
    <xdr:to>
      <xdr:col>24</xdr:col>
      <xdr:colOff>25400</xdr:colOff>
      <xdr:row>74</xdr:row>
      <xdr:rowOff>165100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987800" y="1279906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25416</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30556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53339</xdr:rowOff>
    </xdr:from>
    <xdr:to>
      <xdr:col>24</xdr:col>
      <xdr:colOff>76200</xdr:colOff>
      <xdr:row>76</xdr:row>
      <xdr:rowOff>154939</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165100</xdr:rowOff>
    </xdr:from>
    <xdr:to>
      <xdr:col>19</xdr:col>
      <xdr:colOff>187325</xdr:colOff>
      <xdr:row>75</xdr:row>
      <xdr:rowOff>54610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3098800" y="1285240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114300</xdr:rowOff>
    </xdr:from>
    <xdr:to>
      <xdr:col>20</xdr:col>
      <xdr:colOff>38100</xdr:colOff>
      <xdr:row>77</xdr:row>
      <xdr:rowOff>44450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29227</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3230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54610</xdr:rowOff>
    </xdr:from>
    <xdr:to>
      <xdr:col>15</xdr:col>
      <xdr:colOff>98425</xdr:colOff>
      <xdr:row>75</xdr:row>
      <xdr:rowOff>54610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a:off x="2209800" y="129133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137161</xdr:rowOff>
    </xdr:from>
    <xdr:to>
      <xdr:col>15</xdr:col>
      <xdr:colOff>149225</xdr:colOff>
      <xdr:row>77</xdr:row>
      <xdr:rowOff>67311</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52088</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3253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54610</xdr:rowOff>
    </xdr:from>
    <xdr:to>
      <xdr:col>11</xdr:col>
      <xdr:colOff>9525</xdr:colOff>
      <xdr:row>75</xdr:row>
      <xdr:rowOff>161289</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flipV="1">
          <a:off x="1320800" y="12913360"/>
          <a:ext cx="889000" cy="106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106680</xdr:rowOff>
    </xdr:from>
    <xdr:to>
      <xdr:col>11</xdr:col>
      <xdr:colOff>60325</xdr:colOff>
      <xdr:row>77</xdr:row>
      <xdr:rowOff>36830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21607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322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49530</xdr:rowOff>
    </xdr:from>
    <xdr:to>
      <xdr:col>6</xdr:col>
      <xdr:colOff>171450</xdr:colOff>
      <xdr:row>77</xdr:row>
      <xdr:rowOff>151130</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251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135907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3337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60960</xdr:rowOff>
    </xdr:from>
    <xdr:to>
      <xdr:col>24</xdr:col>
      <xdr:colOff>76200</xdr:colOff>
      <xdr:row>74</xdr:row>
      <xdr:rowOff>162560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2748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77487</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259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114300</xdr:rowOff>
    </xdr:from>
    <xdr:to>
      <xdr:col>20</xdr:col>
      <xdr:colOff>38100</xdr:colOff>
      <xdr:row>75</xdr:row>
      <xdr:rowOff>44450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280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54627</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257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3810</xdr:rowOff>
    </xdr:from>
    <xdr:to>
      <xdr:col>15</xdr:col>
      <xdr:colOff>149225</xdr:colOff>
      <xdr:row>75</xdr:row>
      <xdr:rowOff>105410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286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115587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263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3810</xdr:rowOff>
    </xdr:from>
    <xdr:to>
      <xdr:col>11</xdr:col>
      <xdr:colOff>60325</xdr:colOff>
      <xdr:row>75</xdr:row>
      <xdr:rowOff>105410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286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115587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263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110490</xdr:rowOff>
    </xdr:from>
    <xdr:to>
      <xdr:col>6</xdr:col>
      <xdr:colOff>171450</xdr:colOff>
      <xdr:row>76</xdr:row>
      <xdr:rowOff>40639</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29692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50817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273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公債費以外の割合が類似団体平均を上回っている要因としては、主に人件費及び物件費であり、その分析については当該各項目欄に記載のとおりである。</a:t>
          </a: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00000000-0008-0000-0400-0000A9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83566</xdr:rowOff>
    </xdr:from>
    <xdr:to>
      <xdr:col>82</xdr:col>
      <xdr:colOff>107950</xdr:colOff>
      <xdr:row>79</xdr:row>
      <xdr:rowOff>97282</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6510000" y="12599416"/>
          <a:ext cx="0" cy="10424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69359</xdr:rowOff>
    </xdr:from>
    <xdr:ext cx="762000" cy="259045"/>
    <xdr:sp macro="" textlink="">
      <xdr:nvSpPr>
        <xdr:cNvPr id="427" name="公債費以外最小値テキスト">
          <a:extLst>
            <a:ext uri="{FF2B5EF4-FFF2-40B4-BE49-F238E27FC236}">
              <a16:creationId xmlns:a16="http://schemas.microsoft.com/office/drawing/2014/main" id="{00000000-0008-0000-0400-0000AB010000}"/>
            </a:ext>
          </a:extLst>
        </xdr:cNvPr>
        <xdr:cNvSpPr txBox="1"/>
      </xdr:nvSpPr>
      <xdr:spPr>
        <a:xfrm>
          <a:off x="16598900" y="13613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97282</xdr:rowOff>
    </xdr:from>
    <xdr:to>
      <xdr:col>82</xdr:col>
      <xdr:colOff>196850</xdr:colOff>
      <xdr:row>79</xdr:row>
      <xdr:rowOff>97282</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3641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169943</xdr:rowOff>
    </xdr:from>
    <xdr:ext cx="762000" cy="259045"/>
    <xdr:sp macro="" textlink="">
      <xdr:nvSpPr>
        <xdr:cNvPr id="429" name="公債費以外最大値テキスト">
          <a:extLst>
            <a:ext uri="{FF2B5EF4-FFF2-40B4-BE49-F238E27FC236}">
              <a16:creationId xmlns:a16="http://schemas.microsoft.com/office/drawing/2014/main" id="{00000000-0008-0000-0400-0000AD010000}"/>
            </a:ext>
          </a:extLst>
        </xdr:cNvPr>
        <xdr:cNvSpPr txBox="1"/>
      </xdr:nvSpPr>
      <xdr:spPr>
        <a:xfrm>
          <a:off x="16598900" y="12342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83566</xdr:rowOff>
    </xdr:from>
    <xdr:to>
      <xdr:col>82</xdr:col>
      <xdr:colOff>196850</xdr:colOff>
      <xdr:row>73</xdr:row>
      <xdr:rowOff>83566</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25994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145287</xdr:rowOff>
    </xdr:from>
    <xdr:to>
      <xdr:col>82</xdr:col>
      <xdr:colOff>107950</xdr:colOff>
      <xdr:row>77</xdr:row>
      <xdr:rowOff>156718</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5671800" y="13175487"/>
          <a:ext cx="838200" cy="182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19575</xdr:rowOff>
    </xdr:from>
    <xdr:ext cx="762000" cy="259045"/>
    <xdr:sp macro="" textlink="">
      <xdr:nvSpPr>
        <xdr:cNvPr id="432" name="公債費以外平均値テキスト">
          <a:extLst>
            <a:ext uri="{FF2B5EF4-FFF2-40B4-BE49-F238E27FC236}">
              <a16:creationId xmlns:a16="http://schemas.microsoft.com/office/drawing/2014/main" id="{00000000-0008-0000-0400-0000B0010000}"/>
            </a:ext>
          </a:extLst>
        </xdr:cNvPr>
        <xdr:cNvSpPr txBox="1"/>
      </xdr:nvSpPr>
      <xdr:spPr>
        <a:xfrm>
          <a:off x="16598900" y="128783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3048</xdr:rowOff>
    </xdr:from>
    <xdr:to>
      <xdr:col>82</xdr:col>
      <xdr:colOff>158750</xdr:colOff>
      <xdr:row>76</xdr:row>
      <xdr:rowOff>104648</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6459200" y="1303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145287</xdr:rowOff>
    </xdr:from>
    <xdr:to>
      <xdr:col>78</xdr:col>
      <xdr:colOff>69850</xdr:colOff>
      <xdr:row>77</xdr:row>
      <xdr:rowOff>28702</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4782800" y="13175487"/>
          <a:ext cx="889000" cy="54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115062</xdr:rowOff>
    </xdr:from>
    <xdr:to>
      <xdr:col>78</xdr:col>
      <xdr:colOff>120650</xdr:colOff>
      <xdr:row>76</xdr:row>
      <xdr:rowOff>45213</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5621000" y="1297381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55389</xdr:rowOff>
    </xdr:from>
    <xdr:ext cx="7366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290800" y="127426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165863</xdr:rowOff>
    </xdr:from>
    <xdr:to>
      <xdr:col>73</xdr:col>
      <xdr:colOff>180975</xdr:colOff>
      <xdr:row>77</xdr:row>
      <xdr:rowOff>28702</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3893800" y="13024613"/>
          <a:ext cx="889000" cy="205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32766</xdr:rowOff>
    </xdr:from>
    <xdr:to>
      <xdr:col>74</xdr:col>
      <xdr:colOff>31750</xdr:colOff>
      <xdr:row>75</xdr:row>
      <xdr:rowOff>134366</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4732000" y="12891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144543</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401800" y="12660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165863</xdr:rowOff>
    </xdr:from>
    <xdr:to>
      <xdr:col>69</xdr:col>
      <xdr:colOff>92075</xdr:colOff>
      <xdr:row>77</xdr:row>
      <xdr:rowOff>147574</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flipV="1">
          <a:off x="13004800" y="13024613"/>
          <a:ext cx="889000" cy="324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57912</xdr:rowOff>
    </xdr:from>
    <xdr:to>
      <xdr:col>69</xdr:col>
      <xdr:colOff>142875</xdr:colOff>
      <xdr:row>74</xdr:row>
      <xdr:rowOff>159512</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3843000" y="12745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169689</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512800" y="12514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140208</xdr:rowOff>
    </xdr:from>
    <xdr:to>
      <xdr:col>65</xdr:col>
      <xdr:colOff>53975</xdr:colOff>
      <xdr:row>75</xdr:row>
      <xdr:rowOff>70358</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2954000" y="12827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80535</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623800" y="12596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105918</xdr:rowOff>
    </xdr:from>
    <xdr:to>
      <xdr:col>82</xdr:col>
      <xdr:colOff>158750</xdr:colOff>
      <xdr:row>78</xdr:row>
      <xdr:rowOff>36068</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6459200" y="13307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77995</xdr:rowOff>
    </xdr:from>
    <xdr:ext cx="762000" cy="259045"/>
    <xdr:sp macro="" textlink="">
      <xdr:nvSpPr>
        <xdr:cNvPr id="451" name="公債費以外該当値テキスト">
          <a:extLst>
            <a:ext uri="{FF2B5EF4-FFF2-40B4-BE49-F238E27FC236}">
              <a16:creationId xmlns:a16="http://schemas.microsoft.com/office/drawing/2014/main" id="{00000000-0008-0000-0400-0000C3010000}"/>
            </a:ext>
          </a:extLst>
        </xdr:cNvPr>
        <xdr:cNvSpPr txBox="1"/>
      </xdr:nvSpPr>
      <xdr:spPr>
        <a:xfrm>
          <a:off x="16598900" y="13279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94487</xdr:rowOff>
    </xdr:from>
    <xdr:to>
      <xdr:col>78</xdr:col>
      <xdr:colOff>120650</xdr:colOff>
      <xdr:row>77</xdr:row>
      <xdr:rowOff>24637</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5621000" y="13124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9414</xdr:rowOff>
    </xdr:from>
    <xdr:ext cx="7366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5290800" y="132110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149352</xdr:rowOff>
    </xdr:from>
    <xdr:to>
      <xdr:col>74</xdr:col>
      <xdr:colOff>31750</xdr:colOff>
      <xdr:row>77</xdr:row>
      <xdr:rowOff>79502</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4732000" y="13179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64279</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401800" y="13265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115062</xdr:rowOff>
    </xdr:from>
    <xdr:to>
      <xdr:col>69</xdr:col>
      <xdr:colOff>142875</xdr:colOff>
      <xdr:row>76</xdr:row>
      <xdr:rowOff>45213</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3843000" y="1297381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29990</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3512800" y="13060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96774</xdr:rowOff>
    </xdr:from>
    <xdr:to>
      <xdr:col>65</xdr:col>
      <xdr:colOff>53975</xdr:colOff>
      <xdr:row>78</xdr:row>
      <xdr:rowOff>26924</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2954000" y="13298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11701</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2623800" y="13384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神奈川県綾瀬市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27432</xdr:rowOff>
    </xdr:from>
    <xdr:to>
      <xdr:col>29</xdr:col>
      <xdr:colOff>127000</xdr:colOff>
      <xdr:row>20</xdr:row>
      <xdr:rowOff>109982</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32457"/>
          <a:ext cx="0" cy="145415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82059</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58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109982</xdr:rowOff>
    </xdr:from>
    <xdr:to>
      <xdr:col>30</xdr:col>
      <xdr:colOff>25400</xdr:colOff>
      <xdr:row>20</xdr:row>
      <xdr:rowOff>109982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866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113809</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875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27432</xdr:rowOff>
    </xdr:from>
    <xdr:to>
      <xdr:col>30</xdr:col>
      <xdr:colOff>25400</xdr:colOff>
      <xdr:row>12</xdr:row>
      <xdr:rowOff>27432</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324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12103</xdr:rowOff>
    </xdr:from>
    <xdr:to>
      <xdr:col>29</xdr:col>
      <xdr:colOff>127000</xdr:colOff>
      <xdr:row>19</xdr:row>
      <xdr:rowOff>75628</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317278"/>
          <a:ext cx="647700" cy="635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122420</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30846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105893</xdr:rowOff>
    </xdr:from>
    <xdr:to>
      <xdr:col>29</xdr:col>
      <xdr:colOff>177800</xdr:colOff>
      <xdr:row>19</xdr:row>
      <xdr:rowOff>36043</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2396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75628</xdr:rowOff>
    </xdr:from>
    <xdr:to>
      <xdr:col>26</xdr:col>
      <xdr:colOff>50800</xdr:colOff>
      <xdr:row>19</xdr:row>
      <xdr:rowOff>86132</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380803"/>
          <a:ext cx="698500" cy="105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19</xdr:row>
      <xdr:rowOff>7658</xdr:rowOff>
    </xdr:from>
    <xdr:to>
      <xdr:col>26</xdr:col>
      <xdr:colOff>101600</xdr:colOff>
      <xdr:row>19</xdr:row>
      <xdr:rowOff>109258</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3128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119435</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817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86132</xdr:rowOff>
    </xdr:from>
    <xdr:to>
      <xdr:col>22</xdr:col>
      <xdr:colOff>114300</xdr:colOff>
      <xdr:row>19</xdr:row>
      <xdr:rowOff>104508</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391307"/>
          <a:ext cx="698500" cy="183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19</xdr:row>
      <xdr:rowOff>37592</xdr:rowOff>
    </xdr:from>
    <xdr:to>
      <xdr:col>22</xdr:col>
      <xdr:colOff>165100</xdr:colOff>
      <xdr:row>19</xdr:row>
      <xdr:rowOff>139192</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3427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123969</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429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104508</xdr:rowOff>
    </xdr:from>
    <xdr:to>
      <xdr:col>18</xdr:col>
      <xdr:colOff>177800</xdr:colOff>
      <xdr:row>19</xdr:row>
      <xdr:rowOff>110973</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409683"/>
          <a:ext cx="698500" cy="64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19</xdr:row>
      <xdr:rowOff>39815</xdr:rowOff>
    </xdr:from>
    <xdr:to>
      <xdr:col>19</xdr:col>
      <xdr:colOff>38100</xdr:colOff>
      <xdr:row>19</xdr:row>
      <xdr:rowOff>141415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3449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151591</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113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148895</xdr:rowOff>
    </xdr:from>
    <xdr:to>
      <xdr:col>15</xdr:col>
      <xdr:colOff>101600</xdr:colOff>
      <xdr:row>19</xdr:row>
      <xdr:rowOff>79045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2826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89222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05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132753</xdr:rowOff>
    </xdr:from>
    <xdr:to>
      <xdr:col>29</xdr:col>
      <xdr:colOff>177800</xdr:colOff>
      <xdr:row>19</xdr:row>
      <xdr:rowOff>62903</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2664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104830</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238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24828</xdr:rowOff>
    </xdr:from>
    <xdr:to>
      <xdr:col>26</xdr:col>
      <xdr:colOff>101600</xdr:colOff>
      <xdr:row>19</xdr:row>
      <xdr:rowOff>126428</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3300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111205</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4163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35332</xdr:rowOff>
    </xdr:from>
    <xdr:to>
      <xdr:col>22</xdr:col>
      <xdr:colOff>165100</xdr:colOff>
      <xdr:row>19</xdr:row>
      <xdr:rowOff>136932</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3405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147108</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109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53708</xdr:rowOff>
    </xdr:from>
    <xdr:to>
      <xdr:col>19</xdr:col>
      <xdr:colOff>38100</xdr:colOff>
      <xdr:row>19</xdr:row>
      <xdr:rowOff>155308</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3588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140085</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445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60173</xdr:rowOff>
    </xdr:from>
    <xdr:to>
      <xdr:col>15</xdr:col>
      <xdr:colOff>101600</xdr:colOff>
      <xdr:row>19</xdr:row>
      <xdr:rowOff>161773</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3653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146550</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451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2119</xdr:rowOff>
    </xdr:from>
    <xdr:to>
      <xdr:col>29</xdr:col>
      <xdr:colOff>127000</xdr:colOff>
      <xdr:row>37</xdr:row>
      <xdr:rowOff>291036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5926669"/>
          <a:ext cx="0" cy="14890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263113</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387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291036</xdr:rowOff>
    </xdr:from>
    <xdr:to>
      <xdr:col>30</xdr:col>
      <xdr:colOff>25400</xdr:colOff>
      <xdr:row>37</xdr:row>
      <xdr:rowOff>291036</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157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259946</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670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2119</xdr:rowOff>
    </xdr:from>
    <xdr:to>
      <xdr:col>30</xdr:col>
      <xdr:colOff>25400</xdr:colOff>
      <xdr:row>33</xdr:row>
      <xdr:rowOff>2119</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592666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107307</xdr:rowOff>
    </xdr:from>
    <xdr:to>
      <xdr:col>29</xdr:col>
      <xdr:colOff>127000</xdr:colOff>
      <xdr:row>37</xdr:row>
      <xdr:rowOff>109528</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003800" y="7232007"/>
          <a:ext cx="647700" cy="22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77085</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6874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232008</xdr:rowOff>
    </xdr:from>
    <xdr:to>
      <xdr:col>29</xdr:col>
      <xdr:colOff>177800</xdr:colOff>
      <xdr:row>35</xdr:row>
      <xdr:rowOff>333608</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8423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168638</xdr:rowOff>
    </xdr:from>
    <xdr:to>
      <xdr:col>26</xdr:col>
      <xdr:colOff>50800</xdr:colOff>
      <xdr:row>37</xdr:row>
      <xdr:rowOff>109528</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4305300" y="7121888"/>
          <a:ext cx="698500" cy="1123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225476</xdr:rowOff>
    </xdr:from>
    <xdr:to>
      <xdr:col>26</xdr:col>
      <xdr:colOff>101600</xdr:colOff>
      <xdr:row>35</xdr:row>
      <xdr:rowOff>327076</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8358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337253</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6047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111520</xdr:rowOff>
    </xdr:from>
    <xdr:to>
      <xdr:col>22</xdr:col>
      <xdr:colOff>114300</xdr:colOff>
      <xdr:row>36</xdr:row>
      <xdr:rowOff>168638</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a:off x="3606800" y="7064770"/>
          <a:ext cx="698500" cy="571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219859</xdr:rowOff>
    </xdr:from>
    <xdr:to>
      <xdr:col>22</xdr:col>
      <xdr:colOff>165100</xdr:colOff>
      <xdr:row>35</xdr:row>
      <xdr:rowOff>321459</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830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331636</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599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69099</xdr:rowOff>
    </xdr:from>
    <xdr:to>
      <xdr:col>18</xdr:col>
      <xdr:colOff>177800</xdr:colOff>
      <xdr:row>36</xdr:row>
      <xdr:rowOff>111520</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a:off x="2908300" y="7022349"/>
          <a:ext cx="698500" cy="424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234000</xdr:rowOff>
    </xdr:from>
    <xdr:to>
      <xdr:col>19</xdr:col>
      <xdr:colOff>38100</xdr:colOff>
      <xdr:row>35</xdr:row>
      <xdr:rowOff>335600</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84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2877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613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196084</xdr:rowOff>
    </xdr:from>
    <xdr:to>
      <xdr:col>15</xdr:col>
      <xdr:colOff>101600</xdr:colOff>
      <xdr:row>35</xdr:row>
      <xdr:rowOff>297684</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8064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307861</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575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56507</xdr:rowOff>
    </xdr:from>
    <xdr:to>
      <xdr:col>29</xdr:col>
      <xdr:colOff>177800</xdr:colOff>
      <xdr:row>37</xdr:row>
      <xdr:rowOff>158107</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71812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28584</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7153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58728</xdr:rowOff>
    </xdr:from>
    <xdr:to>
      <xdr:col>26</xdr:col>
      <xdr:colOff>101600</xdr:colOff>
      <xdr:row>37</xdr:row>
      <xdr:rowOff>160328</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71834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145105</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72698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117838</xdr:rowOff>
    </xdr:from>
    <xdr:to>
      <xdr:col>22</xdr:col>
      <xdr:colOff>165100</xdr:colOff>
      <xdr:row>37</xdr:row>
      <xdr:rowOff>47988</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70710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32765</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7157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60720</xdr:rowOff>
    </xdr:from>
    <xdr:to>
      <xdr:col>19</xdr:col>
      <xdr:colOff>38100</xdr:colOff>
      <xdr:row>36</xdr:row>
      <xdr:rowOff>162320</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70139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147097</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7100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18299</xdr:rowOff>
    </xdr:from>
    <xdr:to>
      <xdr:col>15</xdr:col>
      <xdr:colOff>101600</xdr:colOff>
      <xdr:row>36</xdr:row>
      <xdr:rowOff>119899</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69715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104676</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70579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神奈川県綾瀬市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83,952
78,749
22.14
35,032,961
33,623,480
1,190,975
18,032,474
13,701,903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116791</xdr:rowOff>
    </xdr:from>
    <xdr:to>
      <xdr:col>24</xdr:col>
      <xdr:colOff>62865</xdr:colOff>
      <xdr:row>38</xdr:row>
      <xdr:rowOff>146509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60291"/>
          <a:ext cx="1270" cy="14013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150336</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65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146509</xdr:rowOff>
    </xdr:from>
    <xdr:to>
      <xdr:col>24</xdr:col>
      <xdr:colOff>152400</xdr:colOff>
      <xdr:row>38</xdr:row>
      <xdr:rowOff>146509</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61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63468</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35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116791</xdr:rowOff>
    </xdr:from>
    <xdr:to>
      <xdr:col>24</xdr:col>
      <xdr:colOff>152400</xdr:colOff>
      <xdr:row>30</xdr:row>
      <xdr:rowOff>116791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60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6116</xdr:rowOff>
    </xdr:from>
    <xdr:to>
      <xdr:col>24</xdr:col>
      <xdr:colOff>63500</xdr:colOff>
      <xdr:row>36</xdr:row>
      <xdr:rowOff>114113</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178316"/>
          <a:ext cx="838200" cy="107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12659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1848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34232</xdr:rowOff>
    </xdr:from>
    <xdr:to>
      <xdr:col>24</xdr:col>
      <xdr:colOff>114300</xdr:colOff>
      <xdr:row>36</xdr:row>
      <xdr:rowOff>135832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206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85195</xdr:rowOff>
    </xdr:from>
    <xdr:to>
      <xdr:col>19</xdr:col>
      <xdr:colOff>177800</xdr:colOff>
      <xdr:row>36</xdr:row>
      <xdr:rowOff>114113</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257395"/>
          <a:ext cx="889000" cy="28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129950</xdr:rowOff>
    </xdr:from>
    <xdr:to>
      <xdr:col>20</xdr:col>
      <xdr:colOff>38100</xdr:colOff>
      <xdr:row>37</xdr:row>
      <xdr:rowOff>60100</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0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51227</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394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85195</xdr:rowOff>
    </xdr:from>
    <xdr:to>
      <xdr:col>15</xdr:col>
      <xdr:colOff>50800</xdr:colOff>
      <xdr:row>36</xdr:row>
      <xdr:rowOff>107647</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257395"/>
          <a:ext cx="889000" cy="22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149054</xdr:rowOff>
    </xdr:from>
    <xdr:to>
      <xdr:col>15</xdr:col>
      <xdr:colOff>101600</xdr:colOff>
      <xdr:row>37</xdr:row>
      <xdr:rowOff>79204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2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70331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13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107647</xdr:rowOff>
    </xdr:from>
    <xdr:to>
      <xdr:col>10</xdr:col>
      <xdr:colOff>114300</xdr:colOff>
      <xdr:row>36</xdr:row>
      <xdr:rowOff>127192</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279847"/>
          <a:ext cx="889000" cy="19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153806</xdr:rowOff>
    </xdr:from>
    <xdr:to>
      <xdr:col>10</xdr:col>
      <xdr:colOff>165100</xdr:colOff>
      <xdr:row>37</xdr:row>
      <xdr:rowOff>83956</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26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75083</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18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62823</xdr:rowOff>
    </xdr:from>
    <xdr:to>
      <xdr:col>6</xdr:col>
      <xdr:colOff>38100</xdr:colOff>
      <xdr:row>36</xdr:row>
      <xdr:rowOff>164423</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235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9500</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010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126766</xdr:rowOff>
    </xdr:from>
    <xdr:to>
      <xdr:col>24</xdr:col>
      <xdr:colOff>114300</xdr:colOff>
      <xdr:row>36</xdr:row>
      <xdr:rowOff>56916</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127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149643</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978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63313</xdr:rowOff>
    </xdr:from>
    <xdr:to>
      <xdr:col>20</xdr:col>
      <xdr:colOff>38100</xdr:colOff>
      <xdr:row>36</xdr:row>
      <xdr:rowOff>164913</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235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9990</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010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34395</xdr:rowOff>
    </xdr:from>
    <xdr:to>
      <xdr:col>15</xdr:col>
      <xdr:colOff>101600</xdr:colOff>
      <xdr:row>36</xdr:row>
      <xdr:rowOff>135995</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206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152522</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981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56847</xdr:rowOff>
    </xdr:from>
    <xdr:to>
      <xdr:col>10</xdr:col>
      <xdr:colOff>165100</xdr:colOff>
      <xdr:row>36</xdr:row>
      <xdr:rowOff>158447</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229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3524</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004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76392</xdr:rowOff>
    </xdr:from>
    <xdr:to>
      <xdr:col>6</xdr:col>
      <xdr:colOff>38100</xdr:colOff>
      <xdr:row>37</xdr:row>
      <xdr:rowOff>6542</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248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169119</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341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3" name="テキスト ボックス 112">
          <a:extLst>
            <a:ext uri="{FF2B5EF4-FFF2-40B4-BE49-F238E27FC236}">
              <a16:creationId xmlns:a16="http://schemas.microsoft.com/office/drawing/2014/main" id="{00000000-0008-0000-0600-000071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5" name="テキスト ボックス 114">
          <a:extLst>
            <a:ext uri="{FF2B5EF4-FFF2-40B4-BE49-F238E27FC236}">
              <a16:creationId xmlns:a16="http://schemas.microsoft.com/office/drawing/2014/main" id="{00000000-0008-0000-0600-000073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物件費グラフ枠">
          <a:extLst>
            <a:ext uri="{FF2B5EF4-FFF2-40B4-BE49-F238E27FC236}">
              <a16:creationId xmlns:a16="http://schemas.microsoft.com/office/drawing/2014/main" id="{00000000-0008-0000-0600-000074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128753</xdr:rowOff>
    </xdr:from>
    <xdr:to>
      <xdr:col>24</xdr:col>
      <xdr:colOff>62865</xdr:colOff>
      <xdr:row>58</xdr:row>
      <xdr:rowOff>131686</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4633595" y="8701253"/>
          <a:ext cx="1270" cy="1374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135513</xdr:rowOff>
    </xdr:from>
    <xdr:ext cx="534377" cy="259045"/>
    <xdr:sp macro="" textlink="">
      <xdr:nvSpPr>
        <xdr:cNvPr id="118" name="物件費最小値テキスト">
          <a:extLst>
            <a:ext uri="{FF2B5EF4-FFF2-40B4-BE49-F238E27FC236}">
              <a16:creationId xmlns:a16="http://schemas.microsoft.com/office/drawing/2014/main" id="{00000000-0008-0000-0600-000076000000}"/>
            </a:ext>
          </a:extLst>
        </xdr:cNvPr>
        <xdr:cNvSpPr txBox="1"/>
      </xdr:nvSpPr>
      <xdr:spPr>
        <a:xfrm>
          <a:off x="4686300" y="10079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131686</xdr:rowOff>
    </xdr:from>
    <xdr:to>
      <xdr:col>24</xdr:col>
      <xdr:colOff>152400</xdr:colOff>
      <xdr:row>58</xdr:row>
      <xdr:rowOff>131686</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4546600" y="10075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75430</xdr:rowOff>
    </xdr:from>
    <xdr:ext cx="599010" cy="259045"/>
    <xdr:sp macro="" textlink="">
      <xdr:nvSpPr>
        <xdr:cNvPr id="120" name="物件費最大値テキスト">
          <a:extLst>
            <a:ext uri="{FF2B5EF4-FFF2-40B4-BE49-F238E27FC236}">
              <a16:creationId xmlns:a16="http://schemas.microsoft.com/office/drawing/2014/main" id="{00000000-0008-0000-0600-000078000000}"/>
            </a:ext>
          </a:extLst>
        </xdr:cNvPr>
        <xdr:cNvSpPr txBox="1"/>
      </xdr:nvSpPr>
      <xdr:spPr>
        <a:xfrm>
          <a:off x="4686300" y="8476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128753</xdr:rowOff>
    </xdr:from>
    <xdr:to>
      <xdr:col>24</xdr:col>
      <xdr:colOff>152400</xdr:colOff>
      <xdr:row>50</xdr:row>
      <xdr:rowOff>128753</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4546600" y="8701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54478</xdr:rowOff>
    </xdr:from>
    <xdr:to>
      <xdr:col>24</xdr:col>
      <xdr:colOff>63500</xdr:colOff>
      <xdr:row>58</xdr:row>
      <xdr:rowOff>84461</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3797300" y="9998578"/>
          <a:ext cx="838200" cy="29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4884</xdr:rowOff>
    </xdr:from>
    <xdr:ext cx="534377" cy="259045"/>
    <xdr:sp macro="" textlink="">
      <xdr:nvSpPr>
        <xdr:cNvPr id="123" name="物件費平均値テキスト">
          <a:extLst>
            <a:ext uri="{FF2B5EF4-FFF2-40B4-BE49-F238E27FC236}">
              <a16:creationId xmlns:a16="http://schemas.microsoft.com/office/drawing/2014/main" id="{00000000-0008-0000-0600-00007B000000}"/>
            </a:ext>
          </a:extLst>
        </xdr:cNvPr>
        <xdr:cNvSpPr txBox="1"/>
      </xdr:nvSpPr>
      <xdr:spPr>
        <a:xfrm>
          <a:off x="4686300" y="97775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153457</xdr:rowOff>
    </xdr:from>
    <xdr:to>
      <xdr:col>24</xdr:col>
      <xdr:colOff>114300</xdr:colOff>
      <xdr:row>58</xdr:row>
      <xdr:rowOff>83607</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4584700" y="9926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57365</xdr:rowOff>
    </xdr:from>
    <xdr:to>
      <xdr:col>19</xdr:col>
      <xdr:colOff>177800</xdr:colOff>
      <xdr:row>58</xdr:row>
      <xdr:rowOff>84461</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2908300" y="10001465"/>
          <a:ext cx="889000" cy="27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618</xdr:rowOff>
    </xdr:from>
    <xdr:to>
      <xdr:col>20</xdr:col>
      <xdr:colOff>38100</xdr:colOff>
      <xdr:row>58</xdr:row>
      <xdr:rowOff>102218</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3746500" y="9944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118745</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3530111" y="9719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57365</xdr:rowOff>
    </xdr:from>
    <xdr:to>
      <xdr:col>15</xdr:col>
      <xdr:colOff>50800</xdr:colOff>
      <xdr:row>58</xdr:row>
      <xdr:rowOff>70157</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2019300" y="10001465"/>
          <a:ext cx="889000" cy="12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163714</xdr:rowOff>
    </xdr:from>
    <xdr:to>
      <xdr:col>15</xdr:col>
      <xdr:colOff>101600</xdr:colOff>
      <xdr:row>58</xdr:row>
      <xdr:rowOff>93864</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2857500" y="9936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110391</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2641111" y="9711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70157</xdr:rowOff>
    </xdr:from>
    <xdr:to>
      <xdr:col>10</xdr:col>
      <xdr:colOff>114300</xdr:colOff>
      <xdr:row>58</xdr:row>
      <xdr:rowOff>100968</xdr:rowOff>
    </xdr:to>
    <xdr:cxnSp macro="">
      <xdr:nvCxnSpPr>
        <xdr:cNvPr id="131" name="直線コネクタ 130">
          <a:extLst>
            <a:ext uri="{FF2B5EF4-FFF2-40B4-BE49-F238E27FC236}">
              <a16:creationId xmlns:a16="http://schemas.microsoft.com/office/drawing/2014/main" id="{00000000-0008-0000-0600-000083000000}"/>
            </a:ext>
          </a:extLst>
        </xdr:cNvPr>
        <xdr:cNvCxnSpPr/>
      </xdr:nvCxnSpPr>
      <xdr:spPr>
        <a:xfrm flipV="1">
          <a:off x="1130300" y="10014257"/>
          <a:ext cx="889000" cy="30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4518</xdr:rowOff>
    </xdr:from>
    <xdr:to>
      <xdr:col>10</xdr:col>
      <xdr:colOff>165100</xdr:colOff>
      <xdr:row>58</xdr:row>
      <xdr:rowOff>106118</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1968500" y="9948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122645</xdr:rowOff>
    </xdr:from>
    <xdr:ext cx="534377"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1752111" y="9723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4387</xdr:rowOff>
    </xdr:from>
    <xdr:to>
      <xdr:col>6</xdr:col>
      <xdr:colOff>38100</xdr:colOff>
      <xdr:row>58</xdr:row>
      <xdr:rowOff>105987</xdr:rowOff>
    </xdr:to>
    <xdr:sp macro="" textlink="">
      <xdr:nvSpPr>
        <xdr:cNvPr id="134" name="フローチャート: 判断 133">
          <a:extLst>
            <a:ext uri="{FF2B5EF4-FFF2-40B4-BE49-F238E27FC236}">
              <a16:creationId xmlns:a16="http://schemas.microsoft.com/office/drawing/2014/main" id="{00000000-0008-0000-0600-000086000000}"/>
            </a:ext>
          </a:extLst>
        </xdr:cNvPr>
        <xdr:cNvSpPr/>
      </xdr:nvSpPr>
      <xdr:spPr>
        <a:xfrm>
          <a:off x="1079500" y="9948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122514</xdr:rowOff>
    </xdr:from>
    <xdr:ext cx="534377"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863111" y="9723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3678</xdr:rowOff>
    </xdr:from>
    <xdr:to>
      <xdr:col>24</xdr:col>
      <xdr:colOff>114300</xdr:colOff>
      <xdr:row>58</xdr:row>
      <xdr:rowOff>105278</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4584700" y="9947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131884</xdr:rowOff>
    </xdr:from>
    <xdr:ext cx="534377" cy="259045"/>
    <xdr:sp macro="" textlink="">
      <xdr:nvSpPr>
        <xdr:cNvPr id="142" name="物件費該当値テキスト">
          <a:extLst>
            <a:ext uri="{FF2B5EF4-FFF2-40B4-BE49-F238E27FC236}">
              <a16:creationId xmlns:a16="http://schemas.microsoft.com/office/drawing/2014/main" id="{00000000-0008-0000-0600-00008E000000}"/>
            </a:ext>
          </a:extLst>
        </xdr:cNvPr>
        <xdr:cNvSpPr txBox="1"/>
      </xdr:nvSpPr>
      <xdr:spPr>
        <a:xfrm>
          <a:off x="4686300" y="9904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33661</xdr:rowOff>
    </xdr:from>
    <xdr:to>
      <xdr:col>20</xdr:col>
      <xdr:colOff>38100</xdr:colOff>
      <xdr:row>58</xdr:row>
      <xdr:rowOff>135261</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3746500" y="9977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126388</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3530111" y="10070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6565</xdr:rowOff>
    </xdr:from>
    <xdr:to>
      <xdr:col>15</xdr:col>
      <xdr:colOff>101600</xdr:colOff>
      <xdr:row>58</xdr:row>
      <xdr:rowOff>108165</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2857500" y="9950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99292</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2641111" y="10043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19357</xdr:rowOff>
    </xdr:from>
    <xdr:to>
      <xdr:col>10</xdr:col>
      <xdr:colOff>165100</xdr:colOff>
      <xdr:row>58</xdr:row>
      <xdr:rowOff>120957</xdr:rowOff>
    </xdr:to>
    <xdr:sp macro="" textlink="">
      <xdr:nvSpPr>
        <xdr:cNvPr id="147" name="楕円 146">
          <a:extLst>
            <a:ext uri="{FF2B5EF4-FFF2-40B4-BE49-F238E27FC236}">
              <a16:creationId xmlns:a16="http://schemas.microsoft.com/office/drawing/2014/main" id="{00000000-0008-0000-0600-000093000000}"/>
            </a:ext>
          </a:extLst>
        </xdr:cNvPr>
        <xdr:cNvSpPr/>
      </xdr:nvSpPr>
      <xdr:spPr>
        <a:xfrm>
          <a:off x="1968500" y="9963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112084</xdr:rowOff>
    </xdr:from>
    <xdr:ext cx="534377" cy="259045"/>
    <xdr:sp macro="" textlink="">
      <xdr:nvSpPr>
        <xdr:cNvPr id="148" name="テキスト ボックス 147">
          <a:extLst>
            <a:ext uri="{FF2B5EF4-FFF2-40B4-BE49-F238E27FC236}">
              <a16:creationId xmlns:a16="http://schemas.microsoft.com/office/drawing/2014/main" id="{00000000-0008-0000-0600-000094000000}"/>
            </a:ext>
          </a:extLst>
        </xdr:cNvPr>
        <xdr:cNvSpPr txBox="1"/>
      </xdr:nvSpPr>
      <xdr:spPr>
        <a:xfrm>
          <a:off x="1752111" y="10056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50168</xdr:rowOff>
    </xdr:from>
    <xdr:to>
      <xdr:col>6</xdr:col>
      <xdr:colOff>38100</xdr:colOff>
      <xdr:row>58</xdr:row>
      <xdr:rowOff>151768</xdr:rowOff>
    </xdr:to>
    <xdr:sp macro="" textlink="">
      <xdr:nvSpPr>
        <xdr:cNvPr id="149" name="楕円 148">
          <a:extLst>
            <a:ext uri="{FF2B5EF4-FFF2-40B4-BE49-F238E27FC236}">
              <a16:creationId xmlns:a16="http://schemas.microsoft.com/office/drawing/2014/main" id="{00000000-0008-0000-0600-000095000000}"/>
            </a:ext>
          </a:extLst>
        </xdr:cNvPr>
        <xdr:cNvSpPr/>
      </xdr:nvSpPr>
      <xdr:spPr>
        <a:xfrm>
          <a:off x="1079500" y="9994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142895</xdr:rowOff>
    </xdr:from>
    <xdr:ext cx="534377" cy="259045"/>
    <xdr:sp macro="" textlink="">
      <xdr:nvSpPr>
        <xdr:cNvPr id="150" name="テキスト ボックス 149">
          <a:extLst>
            <a:ext uri="{FF2B5EF4-FFF2-40B4-BE49-F238E27FC236}">
              <a16:creationId xmlns:a16="http://schemas.microsoft.com/office/drawing/2014/main" id="{00000000-0008-0000-0600-000096000000}"/>
            </a:ext>
          </a:extLst>
        </xdr:cNvPr>
        <xdr:cNvSpPr txBox="1"/>
      </xdr:nvSpPr>
      <xdr:spPr>
        <a:xfrm>
          <a:off x="863111" y="10086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2" name="テキスト ボックス 171">
          <a:extLst>
            <a:ext uri="{FF2B5EF4-FFF2-40B4-BE49-F238E27FC236}">
              <a16:creationId xmlns:a16="http://schemas.microsoft.com/office/drawing/2014/main" id="{00000000-0008-0000-0600-0000AC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維持補修費グラフ枠">
          <a:extLst>
            <a:ext uri="{FF2B5EF4-FFF2-40B4-BE49-F238E27FC236}">
              <a16:creationId xmlns:a16="http://schemas.microsoft.com/office/drawing/2014/main" id="{00000000-0008-0000-06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103048</xdr:rowOff>
    </xdr:from>
    <xdr:to>
      <xdr:col>24</xdr:col>
      <xdr:colOff>62865</xdr:colOff>
      <xdr:row>79</xdr:row>
      <xdr:rowOff>24333</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4633595" y="12104548"/>
          <a:ext cx="1270" cy="1464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28160</xdr:rowOff>
    </xdr:from>
    <xdr:ext cx="378565" cy="259045"/>
    <xdr:sp macro="" textlink="">
      <xdr:nvSpPr>
        <xdr:cNvPr id="175" name="維持補修費最小値テキスト">
          <a:extLst>
            <a:ext uri="{FF2B5EF4-FFF2-40B4-BE49-F238E27FC236}">
              <a16:creationId xmlns:a16="http://schemas.microsoft.com/office/drawing/2014/main" id="{00000000-0008-0000-0600-0000AF000000}"/>
            </a:ext>
          </a:extLst>
        </xdr:cNvPr>
        <xdr:cNvSpPr txBox="1"/>
      </xdr:nvSpPr>
      <xdr:spPr>
        <a:xfrm>
          <a:off x="4686300" y="135727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24333</xdr:rowOff>
    </xdr:from>
    <xdr:to>
      <xdr:col>24</xdr:col>
      <xdr:colOff>152400</xdr:colOff>
      <xdr:row>79</xdr:row>
      <xdr:rowOff>24333</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546600" y="13568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49725</xdr:rowOff>
    </xdr:from>
    <xdr:ext cx="534377" cy="259045"/>
    <xdr:sp macro="" textlink="">
      <xdr:nvSpPr>
        <xdr:cNvPr id="177" name="維持補修費最大値テキスト">
          <a:extLst>
            <a:ext uri="{FF2B5EF4-FFF2-40B4-BE49-F238E27FC236}">
              <a16:creationId xmlns:a16="http://schemas.microsoft.com/office/drawing/2014/main" id="{00000000-0008-0000-0600-0000B1000000}"/>
            </a:ext>
          </a:extLst>
        </xdr:cNvPr>
        <xdr:cNvSpPr txBox="1"/>
      </xdr:nvSpPr>
      <xdr:spPr>
        <a:xfrm>
          <a:off x="4686300" y="11879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103048</xdr:rowOff>
    </xdr:from>
    <xdr:to>
      <xdr:col>24</xdr:col>
      <xdr:colOff>152400</xdr:colOff>
      <xdr:row>70</xdr:row>
      <xdr:rowOff>103048</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4546600" y="12104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149110</xdr:rowOff>
    </xdr:from>
    <xdr:to>
      <xdr:col>24</xdr:col>
      <xdr:colOff>63500</xdr:colOff>
      <xdr:row>78</xdr:row>
      <xdr:rowOff>156921</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3797300" y="13522210"/>
          <a:ext cx="838200" cy="7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6621</xdr:rowOff>
    </xdr:from>
    <xdr:ext cx="469744" cy="259045"/>
    <xdr:sp macro="" textlink="">
      <xdr:nvSpPr>
        <xdr:cNvPr id="180" name="維持補修費平均値テキスト">
          <a:extLst>
            <a:ext uri="{FF2B5EF4-FFF2-40B4-BE49-F238E27FC236}">
              <a16:creationId xmlns:a16="http://schemas.microsoft.com/office/drawing/2014/main" id="{00000000-0008-0000-0600-0000B4000000}"/>
            </a:ext>
          </a:extLst>
        </xdr:cNvPr>
        <xdr:cNvSpPr txBox="1"/>
      </xdr:nvSpPr>
      <xdr:spPr>
        <a:xfrm>
          <a:off x="4686300" y="132082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155194</xdr:rowOff>
    </xdr:from>
    <xdr:to>
      <xdr:col>24</xdr:col>
      <xdr:colOff>114300</xdr:colOff>
      <xdr:row>78</xdr:row>
      <xdr:rowOff>85344</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4584700" y="1335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149110</xdr:rowOff>
    </xdr:from>
    <xdr:to>
      <xdr:col>19</xdr:col>
      <xdr:colOff>177800</xdr:colOff>
      <xdr:row>79</xdr:row>
      <xdr:rowOff>2426</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908300" y="13522210"/>
          <a:ext cx="889000" cy="24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165785</xdr:rowOff>
    </xdr:from>
    <xdr:to>
      <xdr:col>20</xdr:col>
      <xdr:colOff>38100</xdr:colOff>
      <xdr:row>78</xdr:row>
      <xdr:rowOff>95935</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3746500" y="1336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112462</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3562428" y="13142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2082</xdr:rowOff>
    </xdr:from>
    <xdr:to>
      <xdr:col>15</xdr:col>
      <xdr:colOff>50800</xdr:colOff>
      <xdr:row>79</xdr:row>
      <xdr:rowOff>2426</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2019300" y="13546632"/>
          <a:ext cx="889000" cy="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433</xdr:rowOff>
    </xdr:from>
    <xdr:to>
      <xdr:col>15</xdr:col>
      <xdr:colOff>101600</xdr:colOff>
      <xdr:row>78</xdr:row>
      <xdr:rowOff>102033</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2857500" y="1337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118560</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2673428" y="13148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164694</xdr:rowOff>
    </xdr:from>
    <xdr:to>
      <xdr:col>10</xdr:col>
      <xdr:colOff>114300</xdr:colOff>
      <xdr:row>79</xdr:row>
      <xdr:rowOff>2082</xdr:rowOff>
    </xdr:to>
    <xdr:cxnSp macro="">
      <xdr:nvCxnSpPr>
        <xdr:cNvPr id="188" name="直線コネクタ 187">
          <a:extLst>
            <a:ext uri="{FF2B5EF4-FFF2-40B4-BE49-F238E27FC236}">
              <a16:creationId xmlns:a16="http://schemas.microsoft.com/office/drawing/2014/main" id="{00000000-0008-0000-0600-0000BC000000}"/>
            </a:ext>
          </a:extLst>
        </xdr:cNvPr>
        <xdr:cNvCxnSpPr/>
      </xdr:nvCxnSpPr>
      <xdr:spPr>
        <a:xfrm>
          <a:off x="1130300" y="13537794"/>
          <a:ext cx="889000" cy="8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171386</xdr:rowOff>
    </xdr:from>
    <xdr:to>
      <xdr:col>10</xdr:col>
      <xdr:colOff>165100</xdr:colOff>
      <xdr:row>78</xdr:row>
      <xdr:rowOff>101536</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968500" y="1337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118063</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784428" y="13148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150661</xdr:rowOff>
    </xdr:from>
    <xdr:to>
      <xdr:col>6</xdr:col>
      <xdr:colOff>38100</xdr:colOff>
      <xdr:row>78</xdr:row>
      <xdr:rowOff>80811</xdr:rowOff>
    </xdr:to>
    <xdr:sp macro="" textlink="">
      <xdr:nvSpPr>
        <xdr:cNvPr id="191" name="フローチャート: 判断 190">
          <a:extLst>
            <a:ext uri="{FF2B5EF4-FFF2-40B4-BE49-F238E27FC236}">
              <a16:creationId xmlns:a16="http://schemas.microsoft.com/office/drawing/2014/main" id="{00000000-0008-0000-0600-0000BF000000}"/>
            </a:ext>
          </a:extLst>
        </xdr:cNvPr>
        <xdr:cNvSpPr/>
      </xdr:nvSpPr>
      <xdr:spPr>
        <a:xfrm>
          <a:off x="1079500" y="1335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97338</xdr:rowOff>
    </xdr:from>
    <xdr:ext cx="469744"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895428" y="13127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106121</xdr:rowOff>
    </xdr:from>
    <xdr:to>
      <xdr:col>24</xdr:col>
      <xdr:colOff>114300</xdr:colOff>
      <xdr:row>79</xdr:row>
      <xdr:rowOff>36271</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4584700" y="13479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21048</xdr:rowOff>
    </xdr:from>
    <xdr:ext cx="469744" cy="259045"/>
    <xdr:sp macro="" textlink="">
      <xdr:nvSpPr>
        <xdr:cNvPr id="199" name="維持補修費該当値テキスト">
          <a:extLst>
            <a:ext uri="{FF2B5EF4-FFF2-40B4-BE49-F238E27FC236}">
              <a16:creationId xmlns:a16="http://schemas.microsoft.com/office/drawing/2014/main" id="{00000000-0008-0000-0600-0000C7000000}"/>
            </a:ext>
          </a:extLst>
        </xdr:cNvPr>
        <xdr:cNvSpPr txBox="1"/>
      </xdr:nvSpPr>
      <xdr:spPr>
        <a:xfrm>
          <a:off x="4686300" y="13394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98310</xdr:rowOff>
    </xdr:from>
    <xdr:to>
      <xdr:col>20</xdr:col>
      <xdr:colOff>38100</xdr:colOff>
      <xdr:row>79</xdr:row>
      <xdr:rowOff>28460</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3746500" y="13471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19587</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3562428" y="13564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123076</xdr:rowOff>
    </xdr:from>
    <xdr:to>
      <xdr:col>15</xdr:col>
      <xdr:colOff>101600</xdr:colOff>
      <xdr:row>79</xdr:row>
      <xdr:rowOff>53226</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2857500" y="13496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44353</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2673428" y="13588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122732</xdr:rowOff>
    </xdr:from>
    <xdr:to>
      <xdr:col>10</xdr:col>
      <xdr:colOff>165100</xdr:colOff>
      <xdr:row>79</xdr:row>
      <xdr:rowOff>52882</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968500" y="1349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44009</xdr:rowOff>
    </xdr:from>
    <xdr:ext cx="469744"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1784428" y="13588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113894</xdr:rowOff>
    </xdr:from>
    <xdr:to>
      <xdr:col>6</xdr:col>
      <xdr:colOff>38100</xdr:colOff>
      <xdr:row>79</xdr:row>
      <xdr:rowOff>44044</xdr:rowOff>
    </xdr:to>
    <xdr:sp macro="" textlink="">
      <xdr:nvSpPr>
        <xdr:cNvPr id="206" name="楕円 205">
          <a:extLst>
            <a:ext uri="{FF2B5EF4-FFF2-40B4-BE49-F238E27FC236}">
              <a16:creationId xmlns:a16="http://schemas.microsoft.com/office/drawing/2014/main" id="{00000000-0008-0000-0600-0000CE000000}"/>
            </a:ext>
          </a:extLst>
        </xdr:cNvPr>
        <xdr:cNvSpPr/>
      </xdr:nvSpPr>
      <xdr:spPr>
        <a:xfrm>
          <a:off x="1079500" y="13486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35171</xdr:rowOff>
    </xdr:from>
    <xdr:ext cx="469744" cy="259045"/>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895428" y="13579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150,311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0" name="テキスト ボックス 229">
          <a:extLst>
            <a:ext uri="{FF2B5EF4-FFF2-40B4-BE49-F238E27FC236}">
              <a16:creationId xmlns:a16="http://schemas.microsoft.com/office/drawing/2014/main" id="{00000000-0008-0000-0600-0000E6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a:extLst>
            <a:ext uri="{FF2B5EF4-FFF2-40B4-BE49-F238E27FC236}">
              <a16:creationId xmlns:a16="http://schemas.microsoft.com/office/drawing/2014/main" id="{00000000-0008-0000-0600-0000E8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扶助費グラフ枠">
          <a:extLst>
            <a:ext uri="{FF2B5EF4-FFF2-40B4-BE49-F238E27FC236}">
              <a16:creationId xmlns:a16="http://schemas.microsoft.com/office/drawing/2014/main" id="{00000000-0008-0000-0600-0000E9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129011</xdr:rowOff>
    </xdr:from>
    <xdr:to>
      <xdr:col>24</xdr:col>
      <xdr:colOff>62865</xdr:colOff>
      <xdr:row>99</xdr:row>
      <xdr:rowOff>168700</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4633595" y="15559511"/>
          <a:ext cx="1270" cy="1582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1077</xdr:rowOff>
    </xdr:from>
    <xdr:ext cx="534377" cy="259045"/>
    <xdr:sp macro="" textlink="">
      <xdr:nvSpPr>
        <xdr:cNvPr id="235" name="扶助費最小値テキスト">
          <a:extLst>
            <a:ext uri="{FF2B5EF4-FFF2-40B4-BE49-F238E27FC236}">
              <a16:creationId xmlns:a16="http://schemas.microsoft.com/office/drawing/2014/main" id="{00000000-0008-0000-0600-0000EB000000}"/>
            </a:ext>
          </a:extLst>
        </xdr:cNvPr>
        <xdr:cNvSpPr txBox="1"/>
      </xdr:nvSpPr>
      <xdr:spPr>
        <a:xfrm>
          <a:off x="4686300" y="17146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168700</xdr:rowOff>
    </xdr:from>
    <xdr:to>
      <xdr:col>24</xdr:col>
      <xdr:colOff>152400</xdr:colOff>
      <xdr:row>99</xdr:row>
      <xdr:rowOff>168700</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4546600" y="17142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75688</xdr:rowOff>
    </xdr:from>
    <xdr:ext cx="599010" cy="259045"/>
    <xdr:sp macro="" textlink="">
      <xdr:nvSpPr>
        <xdr:cNvPr id="237" name="扶助費最大値テキスト">
          <a:extLst>
            <a:ext uri="{FF2B5EF4-FFF2-40B4-BE49-F238E27FC236}">
              <a16:creationId xmlns:a16="http://schemas.microsoft.com/office/drawing/2014/main" id="{00000000-0008-0000-0600-0000ED000000}"/>
            </a:ext>
          </a:extLst>
        </xdr:cNvPr>
        <xdr:cNvSpPr txBox="1"/>
      </xdr:nvSpPr>
      <xdr:spPr>
        <a:xfrm>
          <a:off x="4686300" y="15334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129011</xdr:rowOff>
    </xdr:from>
    <xdr:to>
      <xdr:col>24</xdr:col>
      <xdr:colOff>152400</xdr:colOff>
      <xdr:row>90</xdr:row>
      <xdr:rowOff>129011</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4546600" y="15559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147918</xdr:rowOff>
    </xdr:from>
    <xdr:to>
      <xdr:col>24</xdr:col>
      <xdr:colOff>63500</xdr:colOff>
      <xdr:row>98</xdr:row>
      <xdr:rowOff>78054</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3797300" y="16778568"/>
          <a:ext cx="838200" cy="101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129238</xdr:rowOff>
    </xdr:from>
    <xdr:ext cx="599010" cy="259045"/>
    <xdr:sp macro="" textlink="">
      <xdr:nvSpPr>
        <xdr:cNvPr id="240" name="扶助費平均値テキスト">
          <a:extLst>
            <a:ext uri="{FF2B5EF4-FFF2-40B4-BE49-F238E27FC236}">
              <a16:creationId xmlns:a16="http://schemas.microsoft.com/office/drawing/2014/main" id="{00000000-0008-0000-0600-0000F0000000}"/>
            </a:ext>
          </a:extLst>
        </xdr:cNvPr>
        <xdr:cNvSpPr txBox="1"/>
      </xdr:nvSpPr>
      <xdr:spPr>
        <a:xfrm>
          <a:off x="4686300" y="164169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106361</xdr:rowOff>
    </xdr:from>
    <xdr:to>
      <xdr:col>24</xdr:col>
      <xdr:colOff>114300</xdr:colOff>
      <xdr:row>97</xdr:row>
      <xdr:rowOff>36511</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4584700" y="1656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78054</xdr:rowOff>
    </xdr:from>
    <xdr:to>
      <xdr:col>19</xdr:col>
      <xdr:colOff>177800</xdr:colOff>
      <xdr:row>98</xdr:row>
      <xdr:rowOff>120704</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908300" y="16880154"/>
          <a:ext cx="889000" cy="42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40525</xdr:rowOff>
    </xdr:from>
    <xdr:to>
      <xdr:col>20</xdr:col>
      <xdr:colOff>38100</xdr:colOff>
      <xdr:row>97</xdr:row>
      <xdr:rowOff>142125</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3746500" y="16671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158652</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497795" y="164464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5392</xdr:rowOff>
    </xdr:from>
    <xdr:to>
      <xdr:col>15</xdr:col>
      <xdr:colOff>50800</xdr:colOff>
      <xdr:row>98</xdr:row>
      <xdr:rowOff>120704</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a:off x="2019300" y="16807492"/>
          <a:ext cx="889000" cy="115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130744</xdr:rowOff>
    </xdr:from>
    <xdr:to>
      <xdr:col>15</xdr:col>
      <xdr:colOff>101600</xdr:colOff>
      <xdr:row>98</xdr:row>
      <xdr:rowOff>60894</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2857500" y="16761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77421</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608795" y="165366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5392</xdr:rowOff>
    </xdr:from>
    <xdr:to>
      <xdr:col>10</xdr:col>
      <xdr:colOff>114300</xdr:colOff>
      <xdr:row>99</xdr:row>
      <xdr:rowOff>94373</xdr:rowOff>
    </xdr:to>
    <xdr:cxnSp macro="">
      <xdr:nvCxnSpPr>
        <xdr:cNvPr id="248" name="直線コネクタ 247">
          <a:extLst>
            <a:ext uri="{FF2B5EF4-FFF2-40B4-BE49-F238E27FC236}">
              <a16:creationId xmlns:a16="http://schemas.microsoft.com/office/drawing/2014/main" id="{00000000-0008-0000-0600-0000F8000000}"/>
            </a:ext>
          </a:extLst>
        </xdr:cNvPr>
        <xdr:cNvCxnSpPr/>
      </xdr:nvCxnSpPr>
      <xdr:spPr>
        <a:xfrm flipV="1">
          <a:off x="1130300" y="16807492"/>
          <a:ext cx="889000" cy="260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164805</xdr:rowOff>
    </xdr:from>
    <xdr:to>
      <xdr:col>10</xdr:col>
      <xdr:colOff>165100</xdr:colOff>
      <xdr:row>97</xdr:row>
      <xdr:rowOff>94955</xdr:rowOff>
    </xdr:to>
    <xdr:sp macro="" textlink="">
      <xdr:nvSpPr>
        <xdr:cNvPr id="249" name="フローチャート: 判断 248">
          <a:extLst>
            <a:ext uri="{FF2B5EF4-FFF2-40B4-BE49-F238E27FC236}">
              <a16:creationId xmlns:a16="http://schemas.microsoft.com/office/drawing/2014/main" id="{00000000-0008-0000-0600-0000F9000000}"/>
            </a:ext>
          </a:extLst>
        </xdr:cNvPr>
        <xdr:cNvSpPr/>
      </xdr:nvSpPr>
      <xdr:spPr>
        <a:xfrm>
          <a:off x="1968500" y="16624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111482</xdr:rowOff>
    </xdr:from>
    <xdr:ext cx="59901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719795" y="16399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74879</xdr:rowOff>
    </xdr:from>
    <xdr:to>
      <xdr:col>6</xdr:col>
      <xdr:colOff>38100</xdr:colOff>
      <xdr:row>100</xdr:row>
      <xdr:rowOff>5029</xdr:rowOff>
    </xdr:to>
    <xdr:sp macro="" textlink="">
      <xdr:nvSpPr>
        <xdr:cNvPr id="251" name="フローチャート: 判断 250">
          <a:extLst>
            <a:ext uri="{FF2B5EF4-FFF2-40B4-BE49-F238E27FC236}">
              <a16:creationId xmlns:a16="http://schemas.microsoft.com/office/drawing/2014/main" id="{00000000-0008-0000-0600-0000FB000000}"/>
            </a:ext>
          </a:extLst>
        </xdr:cNvPr>
        <xdr:cNvSpPr/>
      </xdr:nvSpPr>
      <xdr:spPr>
        <a:xfrm>
          <a:off x="1079500" y="17048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167606</xdr:rowOff>
    </xdr:from>
    <xdr:ext cx="534377"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863111" y="17141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97118</xdr:rowOff>
    </xdr:from>
    <xdr:to>
      <xdr:col>24</xdr:col>
      <xdr:colOff>114300</xdr:colOff>
      <xdr:row>98</xdr:row>
      <xdr:rowOff>27268</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4584700" y="16727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75545</xdr:rowOff>
    </xdr:from>
    <xdr:ext cx="599010" cy="259045"/>
    <xdr:sp macro="" textlink="">
      <xdr:nvSpPr>
        <xdr:cNvPr id="259" name="扶助費該当値テキスト">
          <a:extLst>
            <a:ext uri="{FF2B5EF4-FFF2-40B4-BE49-F238E27FC236}">
              <a16:creationId xmlns:a16="http://schemas.microsoft.com/office/drawing/2014/main" id="{00000000-0008-0000-0600-000003010000}"/>
            </a:ext>
          </a:extLst>
        </xdr:cNvPr>
        <xdr:cNvSpPr txBox="1"/>
      </xdr:nvSpPr>
      <xdr:spPr>
        <a:xfrm>
          <a:off x="4686300" y="167061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27254</xdr:rowOff>
    </xdr:from>
    <xdr:to>
      <xdr:col>20</xdr:col>
      <xdr:colOff>38100</xdr:colOff>
      <xdr:row>98</xdr:row>
      <xdr:rowOff>128854</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3746500" y="16829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119981</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3497795" y="169220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69904</xdr:rowOff>
    </xdr:from>
    <xdr:to>
      <xdr:col>15</xdr:col>
      <xdr:colOff>101600</xdr:colOff>
      <xdr:row>99</xdr:row>
      <xdr:rowOff>54</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2857500" y="16872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162631</xdr:rowOff>
    </xdr:from>
    <xdr:ext cx="599010"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2608795" y="169647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126042</xdr:rowOff>
    </xdr:from>
    <xdr:to>
      <xdr:col>10</xdr:col>
      <xdr:colOff>165100</xdr:colOff>
      <xdr:row>98</xdr:row>
      <xdr:rowOff>56192</xdr:rowOff>
    </xdr:to>
    <xdr:sp macro="" textlink="">
      <xdr:nvSpPr>
        <xdr:cNvPr id="264" name="楕円 263">
          <a:extLst>
            <a:ext uri="{FF2B5EF4-FFF2-40B4-BE49-F238E27FC236}">
              <a16:creationId xmlns:a16="http://schemas.microsoft.com/office/drawing/2014/main" id="{00000000-0008-0000-0600-000008010000}"/>
            </a:ext>
          </a:extLst>
        </xdr:cNvPr>
        <xdr:cNvSpPr/>
      </xdr:nvSpPr>
      <xdr:spPr>
        <a:xfrm>
          <a:off x="1968500" y="1675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47319</xdr:rowOff>
    </xdr:from>
    <xdr:ext cx="599010" cy="259045"/>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1719795" y="168494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43573</xdr:rowOff>
    </xdr:from>
    <xdr:to>
      <xdr:col>6</xdr:col>
      <xdr:colOff>38100</xdr:colOff>
      <xdr:row>99</xdr:row>
      <xdr:rowOff>145173</xdr:rowOff>
    </xdr:to>
    <xdr:sp macro="" textlink="">
      <xdr:nvSpPr>
        <xdr:cNvPr id="266" name="楕円 265">
          <a:extLst>
            <a:ext uri="{FF2B5EF4-FFF2-40B4-BE49-F238E27FC236}">
              <a16:creationId xmlns:a16="http://schemas.microsoft.com/office/drawing/2014/main" id="{00000000-0008-0000-0600-00000A010000}"/>
            </a:ext>
          </a:extLst>
        </xdr:cNvPr>
        <xdr:cNvSpPr/>
      </xdr:nvSpPr>
      <xdr:spPr>
        <a:xfrm>
          <a:off x="1079500" y="17017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161700</xdr:rowOff>
    </xdr:from>
    <xdr:ext cx="534377" cy="259045"/>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863111" y="16792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a:extLst>
            <a:ext uri="{FF2B5EF4-FFF2-40B4-BE49-F238E27FC236}">
              <a16:creationId xmlns:a16="http://schemas.microsoft.com/office/drawing/2014/main" id="{00000000-0008-0000-0600-000013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a:extLst>
            <a:ext uri="{FF2B5EF4-FFF2-40B4-BE49-F238E27FC236}">
              <a16:creationId xmlns:a16="http://schemas.microsoft.com/office/drawing/2014/main" id="{00000000-0008-0000-06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168146</xdr:rowOff>
    </xdr:from>
    <xdr:to>
      <xdr:col>54</xdr:col>
      <xdr:colOff>189865</xdr:colOff>
      <xdr:row>38</xdr:row>
      <xdr:rowOff>77750</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10475595" y="5140196"/>
          <a:ext cx="1270" cy="14526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81577</xdr:rowOff>
    </xdr:from>
    <xdr:ext cx="534377" cy="259045"/>
    <xdr:sp macro="" textlink="">
      <xdr:nvSpPr>
        <xdr:cNvPr id="292" name="補助費等最小値テキスト">
          <a:extLst>
            <a:ext uri="{FF2B5EF4-FFF2-40B4-BE49-F238E27FC236}">
              <a16:creationId xmlns:a16="http://schemas.microsoft.com/office/drawing/2014/main" id="{00000000-0008-0000-0600-000024010000}"/>
            </a:ext>
          </a:extLst>
        </xdr:cNvPr>
        <xdr:cNvSpPr txBox="1"/>
      </xdr:nvSpPr>
      <xdr:spPr>
        <a:xfrm>
          <a:off x="10528300" y="6596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77750</xdr:rowOff>
    </xdr:from>
    <xdr:to>
      <xdr:col>55</xdr:col>
      <xdr:colOff>88900</xdr:colOff>
      <xdr:row>38</xdr:row>
      <xdr:rowOff>77750</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6592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114823</xdr:rowOff>
    </xdr:from>
    <xdr:ext cx="599010" cy="259045"/>
    <xdr:sp macro="" textlink="">
      <xdr:nvSpPr>
        <xdr:cNvPr id="294" name="補助費等最大値テキスト">
          <a:extLst>
            <a:ext uri="{FF2B5EF4-FFF2-40B4-BE49-F238E27FC236}">
              <a16:creationId xmlns:a16="http://schemas.microsoft.com/office/drawing/2014/main" id="{00000000-0008-0000-0600-000026010000}"/>
            </a:ext>
          </a:extLst>
        </xdr:cNvPr>
        <xdr:cNvSpPr txBox="1"/>
      </xdr:nvSpPr>
      <xdr:spPr>
        <a:xfrm>
          <a:off x="10528300" y="4915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168146</xdr:rowOff>
    </xdr:from>
    <xdr:to>
      <xdr:col>55</xdr:col>
      <xdr:colOff>88900</xdr:colOff>
      <xdr:row>29</xdr:row>
      <xdr:rowOff>168146</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5140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130442</xdr:rowOff>
    </xdr:from>
    <xdr:to>
      <xdr:col>55</xdr:col>
      <xdr:colOff>0</xdr:colOff>
      <xdr:row>37</xdr:row>
      <xdr:rowOff>140508</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9639300" y="6474092"/>
          <a:ext cx="838200" cy="10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108630</xdr:rowOff>
    </xdr:from>
    <xdr:ext cx="534377" cy="259045"/>
    <xdr:sp macro="" textlink="">
      <xdr:nvSpPr>
        <xdr:cNvPr id="297" name="補助費等平均値テキスト">
          <a:extLst>
            <a:ext uri="{FF2B5EF4-FFF2-40B4-BE49-F238E27FC236}">
              <a16:creationId xmlns:a16="http://schemas.microsoft.com/office/drawing/2014/main" id="{00000000-0008-0000-0600-000029010000}"/>
            </a:ext>
          </a:extLst>
        </xdr:cNvPr>
        <xdr:cNvSpPr txBox="1"/>
      </xdr:nvSpPr>
      <xdr:spPr>
        <a:xfrm>
          <a:off x="10528300" y="61093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85753</xdr:rowOff>
    </xdr:from>
    <xdr:to>
      <xdr:col>55</xdr:col>
      <xdr:colOff>50800</xdr:colOff>
      <xdr:row>37</xdr:row>
      <xdr:rowOff>15903</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10426700" y="625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39840</xdr:rowOff>
    </xdr:from>
    <xdr:to>
      <xdr:col>50</xdr:col>
      <xdr:colOff>114300</xdr:colOff>
      <xdr:row>37</xdr:row>
      <xdr:rowOff>140508</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8750300" y="6383490"/>
          <a:ext cx="889000" cy="100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84351</xdr:rowOff>
    </xdr:from>
    <xdr:to>
      <xdr:col>50</xdr:col>
      <xdr:colOff>165100</xdr:colOff>
      <xdr:row>37</xdr:row>
      <xdr:rowOff>14501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9588500" y="6256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31028</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372111" y="6031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39840</xdr:rowOff>
    </xdr:from>
    <xdr:to>
      <xdr:col>45</xdr:col>
      <xdr:colOff>177800</xdr:colOff>
      <xdr:row>37</xdr:row>
      <xdr:rowOff>100701</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7861300" y="6383490"/>
          <a:ext cx="889000" cy="60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73630</xdr:rowOff>
    </xdr:from>
    <xdr:to>
      <xdr:col>46</xdr:col>
      <xdr:colOff>38100</xdr:colOff>
      <xdr:row>37</xdr:row>
      <xdr:rowOff>3780</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8699500" y="624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20307</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483111" y="6021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33</xdr:row>
      <xdr:rowOff>52489</xdr:rowOff>
    </xdr:from>
    <xdr:to>
      <xdr:col>41</xdr:col>
      <xdr:colOff>50800</xdr:colOff>
      <xdr:row>37</xdr:row>
      <xdr:rowOff>100701</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a:off x="6972300" y="5710339"/>
          <a:ext cx="889000" cy="734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113391</xdr:rowOff>
    </xdr:from>
    <xdr:to>
      <xdr:col>41</xdr:col>
      <xdr:colOff>101600</xdr:colOff>
      <xdr:row>37</xdr:row>
      <xdr:rowOff>43541</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7810500" y="6285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60068</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594111" y="6060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127633</xdr:rowOff>
    </xdr:from>
    <xdr:to>
      <xdr:col>36</xdr:col>
      <xdr:colOff>165100</xdr:colOff>
      <xdr:row>32</xdr:row>
      <xdr:rowOff>57783</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6921500" y="5442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74310</xdr:rowOff>
    </xdr:from>
    <xdr:ext cx="59901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672795" y="5217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79642</xdr:rowOff>
    </xdr:from>
    <xdr:to>
      <xdr:col>55</xdr:col>
      <xdr:colOff>50800</xdr:colOff>
      <xdr:row>38</xdr:row>
      <xdr:rowOff>9792</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10426700" y="6423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166019</xdr:rowOff>
    </xdr:from>
    <xdr:ext cx="534377" cy="259045"/>
    <xdr:sp macro="" textlink="">
      <xdr:nvSpPr>
        <xdr:cNvPr id="316" name="補助費等該当値テキスト">
          <a:extLst>
            <a:ext uri="{FF2B5EF4-FFF2-40B4-BE49-F238E27FC236}">
              <a16:creationId xmlns:a16="http://schemas.microsoft.com/office/drawing/2014/main" id="{00000000-0008-0000-0600-00003C010000}"/>
            </a:ext>
          </a:extLst>
        </xdr:cNvPr>
        <xdr:cNvSpPr txBox="1"/>
      </xdr:nvSpPr>
      <xdr:spPr>
        <a:xfrm>
          <a:off x="10528300" y="6338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89708</xdr:rowOff>
    </xdr:from>
    <xdr:to>
      <xdr:col>50</xdr:col>
      <xdr:colOff>165100</xdr:colOff>
      <xdr:row>38</xdr:row>
      <xdr:rowOff>19858</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9588500" y="6433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10985</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9372111" y="6526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160490</xdr:rowOff>
    </xdr:from>
    <xdr:to>
      <xdr:col>46</xdr:col>
      <xdr:colOff>38100</xdr:colOff>
      <xdr:row>37</xdr:row>
      <xdr:rowOff>90640</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8699500" y="6332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81767</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8483111" y="6425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49901</xdr:rowOff>
    </xdr:from>
    <xdr:to>
      <xdr:col>41</xdr:col>
      <xdr:colOff>101600</xdr:colOff>
      <xdr:row>37</xdr:row>
      <xdr:rowOff>151501</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7810500" y="6393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142628</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7594111" y="6486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1689</xdr:rowOff>
    </xdr:from>
    <xdr:to>
      <xdr:col>36</xdr:col>
      <xdr:colOff>165100</xdr:colOff>
      <xdr:row>33</xdr:row>
      <xdr:rowOff>103289</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6921500" y="5659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94416</xdr:rowOff>
    </xdr:from>
    <xdr:ext cx="599010"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672795" y="57522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普通建設事業費グラフ枠">
          <a:extLst>
            <a:ext uri="{FF2B5EF4-FFF2-40B4-BE49-F238E27FC236}">
              <a16:creationId xmlns:a16="http://schemas.microsoft.com/office/drawing/2014/main" id="{00000000-0008-0000-0600-00005D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130132</xdr:rowOff>
    </xdr:from>
    <xdr:to>
      <xdr:col>54</xdr:col>
      <xdr:colOff>189865</xdr:colOff>
      <xdr:row>59</xdr:row>
      <xdr:rowOff>11281</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10475595" y="8531182"/>
          <a:ext cx="1270" cy="15956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15108</xdr:rowOff>
    </xdr:from>
    <xdr:ext cx="469744" cy="259045"/>
    <xdr:sp macro="" textlink="">
      <xdr:nvSpPr>
        <xdr:cNvPr id="351" name="普通建設事業費最小値テキスト">
          <a:extLst>
            <a:ext uri="{FF2B5EF4-FFF2-40B4-BE49-F238E27FC236}">
              <a16:creationId xmlns:a16="http://schemas.microsoft.com/office/drawing/2014/main" id="{00000000-0008-0000-0600-00005F010000}"/>
            </a:ext>
          </a:extLst>
        </xdr:cNvPr>
        <xdr:cNvSpPr txBox="1"/>
      </xdr:nvSpPr>
      <xdr:spPr>
        <a:xfrm>
          <a:off x="10528300" y="10130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11281</xdr:rowOff>
    </xdr:from>
    <xdr:to>
      <xdr:col>55</xdr:col>
      <xdr:colOff>88900</xdr:colOff>
      <xdr:row>59</xdr:row>
      <xdr:rowOff>11281</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10388600" y="10126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76809</xdr:rowOff>
    </xdr:from>
    <xdr:ext cx="599010" cy="259045"/>
    <xdr:sp macro="" textlink="">
      <xdr:nvSpPr>
        <xdr:cNvPr id="353" name="普通建設事業費最大値テキスト">
          <a:extLst>
            <a:ext uri="{FF2B5EF4-FFF2-40B4-BE49-F238E27FC236}">
              <a16:creationId xmlns:a16="http://schemas.microsoft.com/office/drawing/2014/main" id="{00000000-0008-0000-0600-000061010000}"/>
            </a:ext>
          </a:extLst>
        </xdr:cNvPr>
        <xdr:cNvSpPr txBox="1"/>
      </xdr:nvSpPr>
      <xdr:spPr>
        <a:xfrm>
          <a:off x="10528300" y="8306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130132</xdr:rowOff>
    </xdr:from>
    <xdr:to>
      <xdr:col>55</xdr:col>
      <xdr:colOff>88900</xdr:colOff>
      <xdr:row>49</xdr:row>
      <xdr:rowOff>130132</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8531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26837</xdr:rowOff>
    </xdr:from>
    <xdr:to>
      <xdr:col>55</xdr:col>
      <xdr:colOff>0</xdr:colOff>
      <xdr:row>57</xdr:row>
      <xdr:rowOff>77064</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9639300" y="9799487"/>
          <a:ext cx="838200" cy="50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35163</xdr:rowOff>
    </xdr:from>
    <xdr:ext cx="534377" cy="259045"/>
    <xdr:sp macro="" textlink="">
      <xdr:nvSpPr>
        <xdr:cNvPr id="356" name="普通建設事業費平均値テキスト">
          <a:extLst>
            <a:ext uri="{FF2B5EF4-FFF2-40B4-BE49-F238E27FC236}">
              <a16:creationId xmlns:a16="http://schemas.microsoft.com/office/drawing/2014/main" id="{00000000-0008-0000-0600-000064010000}"/>
            </a:ext>
          </a:extLst>
        </xdr:cNvPr>
        <xdr:cNvSpPr txBox="1"/>
      </xdr:nvSpPr>
      <xdr:spPr>
        <a:xfrm>
          <a:off x="10528300" y="94649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12286</xdr:rowOff>
    </xdr:from>
    <xdr:to>
      <xdr:col>55</xdr:col>
      <xdr:colOff>50800</xdr:colOff>
      <xdr:row>56</xdr:row>
      <xdr:rowOff>113886</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10426700" y="9613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36384</xdr:rowOff>
    </xdr:from>
    <xdr:to>
      <xdr:col>50</xdr:col>
      <xdr:colOff>114300</xdr:colOff>
      <xdr:row>57</xdr:row>
      <xdr:rowOff>77064</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a:off x="8750300" y="9809034"/>
          <a:ext cx="889000" cy="40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61881</xdr:rowOff>
    </xdr:from>
    <xdr:to>
      <xdr:col>50</xdr:col>
      <xdr:colOff>165100</xdr:colOff>
      <xdr:row>56</xdr:row>
      <xdr:rowOff>163481</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9588500" y="9663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8558</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372111" y="9438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36384</xdr:rowOff>
    </xdr:from>
    <xdr:to>
      <xdr:col>45</xdr:col>
      <xdr:colOff>177800</xdr:colOff>
      <xdr:row>58</xdr:row>
      <xdr:rowOff>11031</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flipV="1">
          <a:off x="7861300" y="9809034"/>
          <a:ext cx="889000" cy="146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78287</xdr:rowOff>
    </xdr:from>
    <xdr:to>
      <xdr:col>46</xdr:col>
      <xdr:colOff>38100</xdr:colOff>
      <xdr:row>57</xdr:row>
      <xdr:rowOff>8437</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8699500" y="9679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24964</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483111" y="9454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131569</xdr:rowOff>
    </xdr:from>
    <xdr:to>
      <xdr:col>41</xdr:col>
      <xdr:colOff>50800</xdr:colOff>
      <xdr:row>58</xdr:row>
      <xdr:rowOff>11031</xdr:rowOff>
    </xdr:to>
    <xdr:cxnSp macro="">
      <xdr:nvCxnSpPr>
        <xdr:cNvPr id="364" name="直線コネクタ 363">
          <a:extLst>
            <a:ext uri="{FF2B5EF4-FFF2-40B4-BE49-F238E27FC236}">
              <a16:creationId xmlns:a16="http://schemas.microsoft.com/office/drawing/2014/main" id="{00000000-0008-0000-0600-00006C010000}"/>
            </a:ext>
          </a:extLst>
        </xdr:cNvPr>
        <xdr:cNvCxnSpPr/>
      </xdr:nvCxnSpPr>
      <xdr:spPr>
        <a:xfrm>
          <a:off x="6972300" y="9904219"/>
          <a:ext cx="889000" cy="50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62285</xdr:rowOff>
    </xdr:from>
    <xdr:to>
      <xdr:col>41</xdr:col>
      <xdr:colOff>101600</xdr:colOff>
      <xdr:row>56</xdr:row>
      <xdr:rowOff>163885</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7810500" y="9663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8962</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594111" y="9438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39239</xdr:rowOff>
    </xdr:from>
    <xdr:to>
      <xdr:col>36</xdr:col>
      <xdr:colOff>165100</xdr:colOff>
      <xdr:row>55</xdr:row>
      <xdr:rowOff>140839</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6921500" y="9468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157366</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05111" y="9244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147487</xdr:rowOff>
    </xdr:from>
    <xdr:to>
      <xdr:col>55</xdr:col>
      <xdr:colOff>50800</xdr:colOff>
      <xdr:row>57</xdr:row>
      <xdr:rowOff>77637</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10426700" y="9748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125914</xdr:rowOff>
    </xdr:from>
    <xdr:ext cx="534377" cy="259045"/>
    <xdr:sp macro="" textlink="">
      <xdr:nvSpPr>
        <xdr:cNvPr id="375" name="普通建設事業費該当値テキスト">
          <a:extLst>
            <a:ext uri="{FF2B5EF4-FFF2-40B4-BE49-F238E27FC236}">
              <a16:creationId xmlns:a16="http://schemas.microsoft.com/office/drawing/2014/main" id="{00000000-0008-0000-0600-000077010000}"/>
            </a:ext>
          </a:extLst>
        </xdr:cNvPr>
        <xdr:cNvSpPr txBox="1"/>
      </xdr:nvSpPr>
      <xdr:spPr>
        <a:xfrm>
          <a:off x="10528300" y="9727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26264</xdr:rowOff>
    </xdr:from>
    <xdr:to>
      <xdr:col>50</xdr:col>
      <xdr:colOff>165100</xdr:colOff>
      <xdr:row>57</xdr:row>
      <xdr:rowOff>127864</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9588500" y="979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118991</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9372111" y="9891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157034</xdr:rowOff>
    </xdr:from>
    <xdr:to>
      <xdr:col>46</xdr:col>
      <xdr:colOff>38100</xdr:colOff>
      <xdr:row>57</xdr:row>
      <xdr:rowOff>87184</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8699500" y="9758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78311</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8483111" y="9850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131681</xdr:rowOff>
    </xdr:from>
    <xdr:to>
      <xdr:col>41</xdr:col>
      <xdr:colOff>101600</xdr:colOff>
      <xdr:row>58</xdr:row>
      <xdr:rowOff>61831</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7810500" y="9904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52958</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7594111" y="9997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80769</xdr:rowOff>
    </xdr:from>
    <xdr:to>
      <xdr:col>36</xdr:col>
      <xdr:colOff>165100</xdr:colOff>
      <xdr:row>58</xdr:row>
      <xdr:rowOff>10919</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6921500" y="9853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2046</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705111" y="9946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6" name="普通建設事業費 （ うち新規整備　）グラフ枠">
          <a:extLst>
            <a:ext uri="{FF2B5EF4-FFF2-40B4-BE49-F238E27FC236}">
              <a16:creationId xmlns:a16="http://schemas.microsoft.com/office/drawing/2014/main" id="{00000000-0008-0000-0600-000096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2787</xdr:rowOff>
    </xdr:from>
    <xdr:to>
      <xdr:col>54</xdr:col>
      <xdr:colOff>189865</xdr:colOff>
      <xdr:row>79</xdr:row>
      <xdr:rowOff>44450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10475595" y="12004287"/>
          <a:ext cx="1270" cy="1584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8" name="普通建設事業費 （ うち新規整備　）最小値テキスト">
          <a:extLst>
            <a:ext uri="{FF2B5EF4-FFF2-40B4-BE49-F238E27FC236}">
              <a16:creationId xmlns:a16="http://schemas.microsoft.com/office/drawing/2014/main" id="{00000000-0008-0000-0600-000098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120914</xdr:rowOff>
    </xdr:from>
    <xdr:ext cx="534377" cy="259045"/>
    <xdr:sp macro="" textlink="">
      <xdr:nvSpPr>
        <xdr:cNvPr id="410" name="普通建設事業費 （ うち新規整備　）最大値テキスト">
          <a:extLst>
            <a:ext uri="{FF2B5EF4-FFF2-40B4-BE49-F238E27FC236}">
              <a16:creationId xmlns:a16="http://schemas.microsoft.com/office/drawing/2014/main" id="{00000000-0008-0000-0600-00009A010000}"/>
            </a:ext>
          </a:extLst>
        </xdr:cNvPr>
        <xdr:cNvSpPr txBox="1"/>
      </xdr:nvSpPr>
      <xdr:spPr>
        <a:xfrm>
          <a:off x="10528300" y="11779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2787</xdr:rowOff>
    </xdr:from>
    <xdr:to>
      <xdr:col>55</xdr:col>
      <xdr:colOff>88900</xdr:colOff>
      <xdr:row>70</xdr:row>
      <xdr:rowOff>2787</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0388600" y="12004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97467</xdr:rowOff>
    </xdr:from>
    <xdr:to>
      <xdr:col>55</xdr:col>
      <xdr:colOff>0</xdr:colOff>
      <xdr:row>78</xdr:row>
      <xdr:rowOff>153645</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9639300" y="13470567"/>
          <a:ext cx="838200" cy="56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95775</xdr:rowOff>
    </xdr:from>
    <xdr:ext cx="534377" cy="259045"/>
    <xdr:sp macro="" textlink="">
      <xdr:nvSpPr>
        <xdr:cNvPr id="413" name="普通建設事業費 （ うち新規整備　）平均値テキスト">
          <a:extLst>
            <a:ext uri="{FF2B5EF4-FFF2-40B4-BE49-F238E27FC236}">
              <a16:creationId xmlns:a16="http://schemas.microsoft.com/office/drawing/2014/main" id="{00000000-0008-0000-0600-00009D010000}"/>
            </a:ext>
          </a:extLst>
        </xdr:cNvPr>
        <xdr:cNvSpPr txBox="1"/>
      </xdr:nvSpPr>
      <xdr:spPr>
        <a:xfrm>
          <a:off x="10528300" y="131259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72898</xdr:rowOff>
    </xdr:from>
    <xdr:to>
      <xdr:col>55</xdr:col>
      <xdr:colOff>50800</xdr:colOff>
      <xdr:row>78</xdr:row>
      <xdr:rowOff>3048</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10426700" y="1327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97467</xdr:rowOff>
    </xdr:from>
    <xdr:to>
      <xdr:col>50</xdr:col>
      <xdr:colOff>114300</xdr:colOff>
      <xdr:row>78</xdr:row>
      <xdr:rowOff>149854</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flipV="1">
          <a:off x="8750300" y="13470567"/>
          <a:ext cx="889000" cy="52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119875</xdr:rowOff>
    </xdr:from>
    <xdr:to>
      <xdr:col>50</xdr:col>
      <xdr:colOff>165100</xdr:colOff>
      <xdr:row>78</xdr:row>
      <xdr:rowOff>50025</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9588500" y="13321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66552</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372111" y="13096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149854</xdr:rowOff>
    </xdr:from>
    <xdr:to>
      <xdr:col>45</xdr:col>
      <xdr:colOff>177800</xdr:colOff>
      <xdr:row>78</xdr:row>
      <xdr:rowOff>171208</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flipV="1">
          <a:off x="7861300" y="13522954"/>
          <a:ext cx="889000" cy="21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143535</xdr:rowOff>
    </xdr:from>
    <xdr:to>
      <xdr:col>46</xdr:col>
      <xdr:colOff>38100</xdr:colOff>
      <xdr:row>78</xdr:row>
      <xdr:rowOff>73685</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8699500" y="133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90212</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483111" y="13120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128288</xdr:rowOff>
    </xdr:from>
    <xdr:to>
      <xdr:col>41</xdr:col>
      <xdr:colOff>50800</xdr:colOff>
      <xdr:row>78</xdr:row>
      <xdr:rowOff>171208</xdr:rowOff>
    </xdr:to>
    <xdr:cxnSp macro="">
      <xdr:nvCxnSpPr>
        <xdr:cNvPr id="421" name="直線コネクタ 420">
          <a:extLst>
            <a:ext uri="{FF2B5EF4-FFF2-40B4-BE49-F238E27FC236}">
              <a16:creationId xmlns:a16="http://schemas.microsoft.com/office/drawing/2014/main" id="{00000000-0008-0000-0600-0000A5010000}"/>
            </a:ext>
          </a:extLst>
        </xdr:cNvPr>
        <xdr:cNvCxnSpPr/>
      </xdr:nvCxnSpPr>
      <xdr:spPr>
        <a:xfrm>
          <a:off x="6972300" y="13501388"/>
          <a:ext cx="889000" cy="42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121438</xdr:rowOff>
    </xdr:from>
    <xdr:to>
      <xdr:col>41</xdr:col>
      <xdr:colOff>101600</xdr:colOff>
      <xdr:row>78</xdr:row>
      <xdr:rowOff>51588</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7810500" y="1332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68115</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594111" y="13098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154718</xdr:rowOff>
    </xdr:from>
    <xdr:to>
      <xdr:col>36</xdr:col>
      <xdr:colOff>165100</xdr:colOff>
      <xdr:row>77</xdr:row>
      <xdr:rowOff>84868</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6921500" y="13184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101395</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05111" y="12960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102845</xdr:rowOff>
    </xdr:from>
    <xdr:to>
      <xdr:col>55</xdr:col>
      <xdr:colOff>50800</xdr:colOff>
      <xdr:row>79</xdr:row>
      <xdr:rowOff>32995</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10426700" y="13475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17772</xdr:rowOff>
    </xdr:from>
    <xdr:ext cx="469744" cy="259045"/>
    <xdr:sp macro="" textlink="">
      <xdr:nvSpPr>
        <xdr:cNvPr id="432" name="普通建設事業費 （ うち新規整備　）該当値テキスト">
          <a:extLst>
            <a:ext uri="{FF2B5EF4-FFF2-40B4-BE49-F238E27FC236}">
              <a16:creationId xmlns:a16="http://schemas.microsoft.com/office/drawing/2014/main" id="{00000000-0008-0000-0600-0000B0010000}"/>
            </a:ext>
          </a:extLst>
        </xdr:cNvPr>
        <xdr:cNvSpPr txBox="1"/>
      </xdr:nvSpPr>
      <xdr:spPr>
        <a:xfrm>
          <a:off x="10528300" y="13390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46667</xdr:rowOff>
    </xdr:from>
    <xdr:to>
      <xdr:col>50</xdr:col>
      <xdr:colOff>165100</xdr:colOff>
      <xdr:row>78</xdr:row>
      <xdr:rowOff>148267</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9588500" y="13419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139394</xdr:rowOff>
    </xdr:from>
    <xdr:ext cx="469744"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9404428" y="13512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99054</xdr:rowOff>
    </xdr:from>
    <xdr:to>
      <xdr:col>46</xdr:col>
      <xdr:colOff>38100</xdr:colOff>
      <xdr:row>79</xdr:row>
      <xdr:rowOff>29204</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8699500" y="13472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20331</xdr:rowOff>
    </xdr:from>
    <xdr:ext cx="469744"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8515428" y="13564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120408</xdr:rowOff>
    </xdr:from>
    <xdr:to>
      <xdr:col>41</xdr:col>
      <xdr:colOff>101600</xdr:colOff>
      <xdr:row>79</xdr:row>
      <xdr:rowOff>50558</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7810500" y="13493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41685</xdr:rowOff>
    </xdr:from>
    <xdr:ext cx="469744"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7626428" y="13586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77488</xdr:rowOff>
    </xdr:from>
    <xdr:to>
      <xdr:col>36</xdr:col>
      <xdr:colOff>165100</xdr:colOff>
      <xdr:row>79</xdr:row>
      <xdr:rowOff>7638</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6921500" y="13450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170215</xdr:rowOff>
    </xdr:from>
    <xdr:ext cx="469744"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737428" y="13543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普通建設事業費 （ うち更新整備　）グラフ枠">
          <a:extLst>
            <a:ext uri="{FF2B5EF4-FFF2-40B4-BE49-F238E27FC236}">
              <a16:creationId xmlns:a16="http://schemas.microsoft.com/office/drawing/2014/main" id="{00000000-0008-0000-0600-0000C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116967</xdr:rowOff>
    </xdr:from>
    <xdr:to>
      <xdr:col>54</xdr:col>
      <xdr:colOff>189865</xdr:colOff>
      <xdr:row>98</xdr:row>
      <xdr:rowOff>167399</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10475595" y="15547467"/>
          <a:ext cx="1270" cy="1422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171226</xdr:rowOff>
    </xdr:from>
    <xdr:ext cx="469744" cy="259045"/>
    <xdr:sp macro="" textlink="">
      <xdr:nvSpPr>
        <xdr:cNvPr id="465" name="普通建設事業費 （ うち更新整備　）最小値テキスト">
          <a:extLst>
            <a:ext uri="{FF2B5EF4-FFF2-40B4-BE49-F238E27FC236}">
              <a16:creationId xmlns:a16="http://schemas.microsoft.com/office/drawing/2014/main" id="{00000000-0008-0000-0600-0000D1010000}"/>
            </a:ext>
          </a:extLst>
        </xdr:cNvPr>
        <xdr:cNvSpPr txBox="1"/>
      </xdr:nvSpPr>
      <xdr:spPr>
        <a:xfrm>
          <a:off x="10528300" y="16973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167399</xdr:rowOff>
    </xdr:from>
    <xdr:to>
      <xdr:col>55</xdr:col>
      <xdr:colOff>88900</xdr:colOff>
      <xdr:row>98</xdr:row>
      <xdr:rowOff>167399</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10388600" y="16969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63644</xdr:rowOff>
    </xdr:from>
    <xdr:ext cx="599010" cy="259045"/>
    <xdr:sp macro="" textlink="">
      <xdr:nvSpPr>
        <xdr:cNvPr id="467" name="普通建設事業費 （ うち更新整備　）最大値テキスト">
          <a:extLst>
            <a:ext uri="{FF2B5EF4-FFF2-40B4-BE49-F238E27FC236}">
              <a16:creationId xmlns:a16="http://schemas.microsoft.com/office/drawing/2014/main" id="{00000000-0008-0000-0600-0000D3010000}"/>
            </a:ext>
          </a:extLst>
        </xdr:cNvPr>
        <xdr:cNvSpPr txBox="1"/>
      </xdr:nvSpPr>
      <xdr:spPr>
        <a:xfrm>
          <a:off x="10528300" y="15322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116967</xdr:rowOff>
    </xdr:from>
    <xdr:to>
      <xdr:col>55</xdr:col>
      <xdr:colOff>88900</xdr:colOff>
      <xdr:row>90</xdr:row>
      <xdr:rowOff>116967</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5547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132220</xdr:rowOff>
    </xdr:from>
    <xdr:to>
      <xdr:col>55</xdr:col>
      <xdr:colOff>0</xdr:colOff>
      <xdr:row>97</xdr:row>
      <xdr:rowOff>73507</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9639300" y="16591420"/>
          <a:ext cx="838200" cy="112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117772</xdr:rowOff>
    </xdr:from>
    <xdr:ext cx="534377" cy="259045"/>
    <xdr:sp macro="" textlink="">
      <xdr:nvSpPr>
        <xdr:cNvPr id="470" name="普通建設事業費 （ うち更新整備　）平均値テキスト">
          <a:extLst>
            <a:ext uri="{FF2B5EF4-FFF2-40B4-BE49-F238E27FC236}">
              <a16:creationId xmlns:a16="http://schemas.microsoft.com/office/drawing/2014/main" id="{00000000-0008-0000-0600-0000D6010000}"/>
            </a:ext>
          </a:extLst>
        </xdr:cNvPr>
        <xdr:cNvSpPr txBox="1"/>
      </xdr:nvSpPr>
      <xdr:spPr>
        <a:xfrm>
          <a:off x="10528300" y="165769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139345</xdr:rowOff>
    </xdr:from>
    <xdr:to>
      <xdr:col>55</xdr:col>
      <xdr:colOff>50800</xdr:colOff>
      <xdr:row>97</xdr:row>
      <xdr:rowOff>69495</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10426700" y="1659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14987</xdr:rowOff>
    </xdr:from>
    <xdr:to>
      <xdr:col>50</xdr:col>
      <xdr:colOff>114300</xdr:colOff>
      <xdr:row>97</xdr:row>
      <xdr:rowOff>73507</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8750300" y="16645637"/>
          <a:ext cx="889000" cy="58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168987</xdr:rowOff>
    </xdr:from>
    <xdr:to>
      <xdr:col>50</xdr:col>
      <xdr:colOff>165100</xdr:colOff>
      <xdr:row>97</xdr:row>
      <xdr:rowOff>99137</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9588500" y="16628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115664</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372111" y="16403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14987</xdr:rowOff>
    </xdr:from>
    <xdr:to>
      <xdr:col>45</xdr:col>
      <xdr:colOff>177800</xdr:colOff>
      <xdr:row>97</xdr:row>
      <xdr:rowOff>138545</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flipV="1">
          <a:off x="7861300" y="16645637"/>
          <a:ext cx="889000" cy="123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2756</xdr:rowOff>
    </xdr:from>
    <xdr:to>
      <xdr:col>46</xdr:col>
      <xdr:colOff>38100</xdr:colOff>
      <xdr:row>97</xdr:row>
      <xdr:rowOff>104356</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8699500" y="1663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95483</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483111" y="16726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138545</xdr:rowOff>
    </xdr:from>
    <xdr:to>
      <xdr:col>41</xdr:col>
      <xdr:colOff>50800</xdr:colOff>
      <xdr:row>97</xdr:row>
      <xdr:rowOff>143611</xdr:rowOff>
    </xdr:to>
    <xdr:cxnSp macro="">
      <xdr:nvCxnSpPr>
        <xdr:cNvPr id="478" name="直線コネクタ 477">
          <a:extLst>
            <a:ext uri="{FF2B5EF4-FFF2-40B4-BE49-F238E27FC236}">
              <a16:creationId xmlns:a16="http://schemas.microsoft.com/office/drawing/2014/main" id="{00000000-0008-0000-0600-0000DE010000}"/>
            </a:ext>
          </a:extLst>
        </xdr:cNvPr>
        <xdr:cNvCxnSpPr/>
      </xdr:nvCxnSpPr>
      <xdr:spPr>
        <a:xfrm flipV="1">
          <a:off x="6972300" y="16769195"/>
          <a:ext cx="889000" cy="5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5893</xdr:rowOff>
    </xdr:from>
    <xdr:to>
      <xdr:col>41</xdr:col>
      <xdr:colOff>101600</xdr:colOff>
      <xdr:row>97</xdr:row>
      <xdr:rowOff>107493</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7810500" y="16636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124020</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594111" y="16411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43002</xdr:rowOff>
    </xdr:from>
    <xdr:to>
      <xdr:col>36</xdr:col>
      <xdr:colOff>165100</xdr:colOff>
      <xdr:row>96</xdr:row>
      <xdr:rowOff>144602</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6921500" y="16502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161129</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05111" y="16277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81420</xdr:rowOff>
    </xdr:from>
    <xdr:to>
      <xdr:col>55</xdr:col>
      <xdr:colOff>50800</xdr:colOff>
      <xdr:row>97</xdr:row>
      <xdr:rowOff>11570</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10426700" y="16540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104297</xdr:rowOff>
    </xdr:from>
    <xdr:ext cx="534377" cy="259045"/>
    <xdr:sp macro="" textlink="">
      <xdr:nvSpPr>
        <xdr:cNvPr id="489" name="普通建設事業費 （ うち更新整備　）該当値テキスト">
          <a:extLst>
            <a:ext uri="{FF2B5EF4-FFF2-40B4-BE49-F238E27FC236}">
              <a16:creationId xmlns:a16="http://schemas.microsoft.com/office/drawing/2014/main" id="{00000000-0008-0000-0600-0000E9010000}"/>
            </a:ext>
          </a:extLst>
        </xdr:cNvPr>
        <xdr:cNvSpPr txBox="1"/>
      </xdr:nvSpPr>
      <xdr:spPr>
        <a:xfrm>
          <a:off x="10528300" y="16392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22707</xdr:rowOff>
    </xdr:from>
    <xdr:to>
      <xdr:col>50</xdr:col>
      <xdr:colOff>165100</xdr:colOff>
      <xdr:row>97</xdr:row>
      <xdr:rowOff>124307</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9588500" y="16653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115434</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9372111" y="16746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135637</xdr:rowOff>
    </xdr:from>
    <xdr:to>
      <xdr:col>46</xdr:col>
      <xdr:colOff>38100</xdr:colOff>
      <xdr:row>97</xdr:row>
      <xdr:rowOff>65787</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8699500" y="16594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82314</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8483111" y="16370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87745</xdr:rowOff>
    </xdr:from>
    <xdr:to>
      <xdr:col>41</xdr:col>
      <xdr:colOff>101600</xdr:colOff>
      <xdr:row>98</xdr:row>
      <xdr:rowOff>17895</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7810500" y="16718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9022</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7594111" y="16811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92811</xdr:rowOff>
    </xdr:from>
    <xdr:to>
      <xdr:col>36</xdr:col>
      <xdr:colOff>165100</xdr:colOff>
      <xdr:row>98</xdr:row>
      <xdr:rowOff>22961</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6921500" y="16723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14088</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6705111" y="16816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2" name="災害復旧事業費グラフ枠">
          <a:extLst>
            <a:ext uri="{FF2B5EF4-FFF2-40B4-BE49-F238E27FC236}">
              <a16:creationId xmlns:a16="http://schemas.microsoft.com/office/drawing/2014/main" id="{00000000-0008-0000-0600-00000A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30799</xdr:rowOff>
    </xdr:from>
    <xdr:to>
      <xdr:col>85</xdr:col>
      <xdr:colOff>126364</xdr:colOff>
      <xdr:row>39</xdr:row>
      <xdr:rowOff>98878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6317595" y="5345749"/>
          <a:ext cx="1269" cy="1439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136077</xdr:rowOff>
    </xdr:from>
    <xdr:ext cx="249299" cy="259045"/>
    <xdr:sp macro="" textlink="">
      <xdr:nvSpPr>
        <xdr:cNvPr id="524" name="災害復旧事業費最小値テキスト">
          <a:extLst>
            <a:ext uri="{FF2B5EF4-FFF2-40B4-BE49-F238E27FC236}">
              <a16:creationId xmlns:a16="http://schemas.microsoft.com/office/drawing/2014/main" id="{00000000-0008-0000-0600-00000C020000}"/>
            </a:ext>
          </a:extLst>
        </xdr:cNvPr>
        <xdr:cNvSpPr txBox="1"/>
      </xdr:nvSpPr>
      <xdr:spPr>
        <a:xfrm>
          <a:off x="16370300" y="6822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148926</xdr:rowOff>
    </xdr:from>
    <xdr:ext cx="599010" cy="259045"/>
    <xdr:sp macro="" textlink="">
      <xdr:nvSpPr>
        <xdr:cNvPr id="526" name="災害復旧事業費最大値テキスト">
          <a:extLst>
            <a:ext uri="{FF2B5EF4-FFF2-40B4-BE49-F238E27FC236}">
              <a16:creationId xmlns:a16="http://schemas.microsoft.com/office/drawing/2014/main" id="{00000000-0008-0000-0600-00000E020000}"/>
            </a:ext>
          </a:extLst>
        </xdr:cNvPr>
        <xdr:cNvSpPr txBox="1"/>
      </xdr:nvSpPr>
      <xdr:spPr>
        <a:xfrm>
          <a:off x="16370300" y="5120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30799</xdr:rowOff>
    </xdr:from>
    <xdr:to>
      <xdr:col>86</xdr:col>
      <xdr:colOff>25400</xdr:colOff>
      <xdr:row>31</xdr:row>
      <xdr:rowOff>30799</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6230600" y="5345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53528</xdr:rowOff>
    </xdr:from>
    <xdr:ext cx="469744" cy="259045"/>
    <xdr:sp macro="" textlink="">
      <xdr:nvSpPr>
        <xdr:cNvPr id="529" name="災害復旧事業費平均値テキスト">
          <a:extLst>
            <a:ext uri="{FF2B5EF4-FFF2-40B4-BE49-F238E27FC236}">
              <a16:creationId xmlns:a16="http://schemas.microsoft.com/office/drawing/2014/main" id="{00000000-0008-0000-0600-000011020000}"/>
            </a:ext>
          </a:extLst>
        </xdr:cNvPr>
        <xdr:cNvSpPr txBox="1"/>
      </xdr:nvSpPr>
      <xdr:spPr>
        <a:xfrm>
          <a:off x="16370300" y="65686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30651</xdr:rowOff>
    </xdr:from>
    <xdr:to>
      <xdr:col>85</xdr:col>
      <xdr:colOff>177800</xdr:colOff>
      <xdr:row>39</xdr:row>
      <xdr:rowOff>132251</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6268700" y="671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37650</xdr:rowOff>
    </xdr:from>
    <xdr:to>
      <xdr:col>81</xdr:col>
      <xdr:colOff>101600</xdr:colOff>
      <xdr:row>39</xdr:row>
      <xdr:rowOff>139250</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5430500" y="67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155777</xdr:rowOff>
    </xdr:from>
    <xdr:ext cx="378565"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2017" y="64994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34" name="直線コネクタ 533">
          <a:extLst>
            <a:ext uri="{FF2B5EF4-FFF2-40B4-BE49-F238E27FC236}">
              <a16:creationId xmlns:a16="http://schemas.microsoft.com/office/drawing/2014/main" id="{00000000-0008-0000-0600-000016020000}"/>
            </a:ext>
          </a:extLst>
        </xdr:cNvPr>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36844</xdr:rowOff>
    </xdr:from>
    <xdr:to>
      <xdr:col>76</xdr:col>
      <xdr:colOff>165100</xdr:colOff>
      <xdr:row>39</xdr:row>
      <xdr:rowOff>138444</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4541500" y="6723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154971</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357428" y="6498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37" name="直線コネクタ 536">
          <a:extLst>
            <a:ext uri="{FF2B5EF4-FFF2-40B4-BE49-F238E27FC236}">
              <a16:creationId xmlns:a16="http://schemas.microsoft.com/office/drawing/2014/main" id="{00000000-0008-0000-0600-000019020000}"/>
            </a:ext>
          </a:extLst>
        </xdr:cNvPr>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36376</xdr:rowOff>
    </xdr:from>
    <xdr:to>
      <xdr:col>72</xdr:col>
      <xdr:colOff>38100</xdr:colOff>
      <xdr:row>39</xdr:row>
      <xdr:rowOff>137976</xdr:rowOff>
    </xdr:to>
    <xdr:sp macro="" textlink="">
      <xdr:nvSpPr>
        <xdr:cNvPr id="538" name="フローチャート: 判断 537">
          <a:extLst>
            <a:ext uri="{FF2B5EF4-FFF2-40B4-BE49-F238E27FC236}">
              <a16:creationId xmlns:a16="http://schemas.microsoft.com/office/drawing/2014/main" id="{00000000-0008-0000-0600-00001A020000}"/>
            </a:ext>
          </a:extLst>
        </xdr:cNvPr>
        <xdr:cNvSpPr/>
      </xdr:nvSpPr>
      <xdr:spPr>
        <a:xfrm>
          <a:off x="13652500" y="6722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154503</xdr:rowOff>
    </xdr:from>
    <xdr:ext cx="469744"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468428" y="6498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1205</xdr:rowOff>
    </xdr:from>
    <xdr:to>
      <xdr:col>67</xdr:col>
      <xdr:colOff>101600</xdr:colOff>
      <xdr:row>39</xdr:row>
      <xdr:rowOff>102805</xdr:rowOff>
    </xdr:to>
    <xdr:sp macro="" textlink="">
      <xdr:nvSpPr>
        <xdr:cNvPr id="540" name="フローチャート: 判断 539">
          <a:extLst>
            <a:ext uri="{FF2B5EF4-FFF2-40B4-BE49-F238E27FC236}">
              <a16:creationId xmlns:a16="http://schemas.microsoft.com/office/drawing/2014/main" id="{00000000-0008-0000-0600-00001C020000}"/>
            </a:ext>
          </a:extLst>
        </xdr:cNvPr>
        <xdr:cNvSpPr/>
      </xdr:nvSpPr>
      <xdr:spPr>
        <a:xfrm>
          <a:off x="12763500" y="6687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119332</xdr:rowOff>
    </xdr:from>
    <xdr:ext cx="469744"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579428" y="6462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39</xdr:row>
      <xdr:rowOff>9077</xdr:rowOff>
    </xdr:from>
    <xdr:ext cx="249299" cy="259045"/>
    <xdr:sp macro="" textlink="">
      <xdr:nvSpPr>
        <xdr:cNvPr id="548" name="災害復旧事業費該当値テキスト">
          <a:extLst>
            <a:ext uri="{FF2B5EF4-FFF2-40B4-BE49-F238E27FC236}">
              <a16:creationId xmlns:a16="http://schemas.microsoft.com/office/drawing/2014/main" id="{00000000-0008-0000-0600-000024020000}"/>
            </a:ext>
          </a:extLst>
        </xdr:cNvPr>
        <xdr:cNvSpPr txBox="1"/>
      </xdr:nvSpPr>
      <xdr:spPr>
        <a:xfrm>
          <a:off x="16370300" y="669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55" name="楕円 554">
          <a:extLst>
            <a:ext uri="{FF2B5EF4-FFF2-40B4-BE49-F238E27FC236}">
              <a16:creationId xmlns:a16="http://schemas.microsoft.com/office/drawing/2014/main" id="{00000000-0008-0000-0600-00002B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4" name="正方形/長方形 563">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失業対策事業費グラフ枠">
          <a:extLst>
            <a:ext uri="{FF2B5EF4-FFF2-40B4-BE49-F238E27FC236}">
              <a16:creationId xmlns:a16="http://schemas.microsoft.com/office/drawing/2014/main" id="{00000000-0008-0000-06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3" name="失業対策事業費最小値テキスト">
          <a:extLst>
            <a:ext uri="{FF2B5EF4-FFF2-40B4-BE49-F238E27FC236}">
              <a16:creationId xmlns:a16="http://schemas.microsoft.com/office/drawing/2014/main" id="{00000000-0008-0000-0600-00003D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5" name="失業対策事業費最大値テキスト">
          <a:extLst>
            <a:ext uri="{FF2B5EF4-FFF2-40B4-BE49-F238E27FC236}">
              <a16:creationId xmlns:a16="http://schemas.microsoft.com/office/drawing/2014/main" id="{00000000-0008-0000-0600-00003F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8" name="失業対策事業費平均値テキスト">
          <a:extLst>
            <a:ext uri="{FF2B5EF4-FFF2-40B4-BE49-F238E27FC236}">
              <a16:creationId xmlns:a16="http://schemas.microsoft.com/office/drawing/2014/main" id="{00000000-0008-0000-0600-000042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3" name="直線コネクタ 582">
          <a:extLst>
            <a:ext uri="{FF2B5EF4-FFF2-40B4-BE49-F238E27FC236}">
              <a16:creationId xmlns:a16="http://schemas.microsoft.com/office/drawing/2014/main" id="{00000000-0008-0000-0600-000047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6" name="直線コネクタ 585">
          <a:extLst>
            <a:ext uri="{FF2B5EF4-FFF2-40B4-BE49-F238E27FC236}">
              <a16:creationId xmlns:a16="http://schemas.microsoft.com/office/drawing/2014/main" id="{00000000-0008-0000-0600-00004A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9" name="フローチャート: 判断 588">
          <a:extLst>
            <a:ext uri="{FF2B5EF4-FFF2-40B4-BE49-F238E27FC236}">
              <a16:creationId xmlns:a16="http://schemas.microsoft.com/office/drawing/2014/main" id="{00000000-0008-0000-0600-00004D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7" name="失業対策事業費該当値テキスト">
          <a:extLst>
            <a:ext uri="{FF2B5EF4-FFF2-40B4-BE49-F238E27FC236}">
              <a16:creationId xmlns:a16="http://schemas.microsoft.com/office/drawing/2014/main" id="{00000000-0008-0000-0600-000055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4" name="楕円 603">
          <a:extLst>
            <a:ext uri="{FF2B5EF4-FFF2-40B4-BE49-F238E27FC236}">
              <a16:creationId xmlns:a16="http://schemas.microsoft.com/office/drawing/2014/main" id="{00000000-0008-0000-0600-00005C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公債費グラフ枠">
          <a:extLst>
            <a:ext uri="{FF2B5EF4-FFF2-40B4-BE49-F238E27FC236}">
              <a16:creationId xmlns:a16="http://schemas.microsoft.com/office/drawing/2014/main" id="{00000000-0008-0000-06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90488</xdr:rowOff>
    </xdr:from>
    <xdr:to>
      <xdr:col>85</xdr:col>
      <xdr:colOff>126364</xdr:colOff>
      <xdr:row>78</xdr:row>
      <xdr:rowOff>83375</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6317595" y="12091988"/>
          <a:ext cx="1269" cy="1364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87202</xdr:rowOff>
    </xdr:from>
    <xdr:ext cx="534377" cy="259045"/>
    <xdr:sp macro="" textlink="">
      <xdr:nvSpPr>
        <xdr:cNvPr id="630" name="公債費最小値テキスト">
          <a:extLst>
            <a:ext uri="{FF2B5EF4-FFF2-40B4-BE49-F238E27FC236}">
              <a16:creationId xmlns:a16="http://schemas.microsoft.com/office/drawing/2014/main" id="{00000000-0008-0000-0600-000076020000}"/>
            </a:ext>
          </a:extLst>
        </xdr:cNvPr>
        <xdr:cNvSpPr txBox="1"/>
      </xdr:nvSpPr>
      <xdr:spPr>
        <a:xfrm>
          <a:off x="16370300" y="13460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83375</xdr:rowOff>
    </xdr:from>
    <xdr:to>
      <xdr:col>86</xdr:col>
      <xdr:colOff>25400</xdr:colOff>
      <xdr:row>78</xdr:row>
      <xdr:rowOff>83375</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3456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37165</xdr:rowOff>
    </xdr:from>
    <xdr:ext cx="599010" cy="259045"/>
    <xdr:sp macro="" textlink="">
      <xdr:nvSpPr>
        <xdr:cNvPr id="632" name="公債費最大値テキスト">
          <a:extLst>
            <a:ext uri="{FF2B5EF4-FFF2-40B4-BE49-F238E27FC236}">
              <a16:creationId xmlns:a16="http://schemas.microsoft.com/office/drawing/2014/main" id="{00000000-0008-0000-0600-000078020000}"/>
            </a:ext>
          </a:extLst>
        </xdr:cNvPr>
        <xdr:cNvSpPr txBox="1"/>
      </xdr:nvSpPr>
      <xdr:spPr>
        <a:xfrm>
          <a:off x="16370300" y="11867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90488</xdr:rowOff>
    </xdr:from>
    <xdr:to>
      <xdr:col>86</xdr:col>
      <xdr:colOff>25400</xdr:colOff>
      <xdr:row>70</xdr:row>
      <xdr:rowOff>90488</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6230600" y="12091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116712</xdr:rowOff>
    </xdr:from>
    <xdr:to>
      <xdr:col>85</xdr:col>
      <xdr:colOff>127000</xdr:colOff>
      <xdr:row>77</xdr:row>
      <xdr:rowOff>122313</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5481300" y="13318362"/>
          <a:ext cx="838200" cy="5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83138</xdr:rowOff>
    </xdr:from>
    <xdr:ext cx="534377" cy="259045"/>
    <xdr:sp macro="" textlink="">
      <xdr:nvSpPr>
        <xdr:cNvPr id="635" name="公債費平均値テキスト">
          <a:extLst>
            <a:ext uri="{FF2B5EF4-FFF2-40B4-BE49-F238E27FC236}">
              <a16:creationId xmlns:a16="http://schemas.microsoft.com/office/drawing/2014/main" id="{00000000-0008-0000-0600-00007B020000}"/>
            </a:ext>
          </a:extLst>
        </xdr:cNvPr>
        <xdr:cNvSpPr txBox="1"/>
      </xdr:nvSpPr>
      <xdr:spPr>
        <a:xfrm>
          <a:off x="16370300" y="129418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60261</xdr:rowOff>
    </xdr:from>
    <xdr:to>
      <xdr:col>85</xdr:col>
      <xdr:colOff>177800</xdr:colOff>
      <xdr:row>76</xdr:row>
      <xdr:rowOff>161861</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6268700" y="1309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96825</xdr:rowOff>
    </xdr:from>
    <xdr:to>
      <xdr:col>81</xdr:col>
      <xdr:colOff>50800</xdr:colOff>
      <xdr:row>77</xdr:row>
      <xdr:rowOff>116712</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a:off x="14592300" y="13298475"/>
          <a:ext cx="889000" cy="19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56007</xdr:rowOff>
    </xdr:from>
    <xdr:to>
      <xdr:col>81</xdr:col>
      <xdr:colOff>101600</xdr:colOff>
      <xdr:row>76</xdr:row>
      <xdr:rowOff>157607</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5430500" y="13086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2684</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14111" y="12861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86385</xdr:rowOff>
    </xdr:from>
    <xdr:to>
      <xdr:col>76</xdr:col>
      <xdr:colOff>114300</xdr:colOff>
      <xdr:row>77</xdr:row>
      <xdr:rowOff>96825</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a:off x="13703300" y="13288035"/>
          <a:ext cx="889000" cy="10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48654</xdr:rowOff>
    </xdr:from>
    <xdr:to>
      <xdr:col>76</xdr:col>
      <xdr:colOff>165100</xdr:colOff>
      <xdr:row>76</xdr:row>
      <xdr:rowOff>150254</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4541500" y="13078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166781</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325111" y="12854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86246</xdr:rowOff>
    </xdr:from>
    <xdr:to>
      <xdr:col>71</xdr:col>
      <xdr:colOff>177800</xdr:colOff>
      <xdr:row>77</xdr:row>
      <xdr:rowOff>86385</xdr:rowOff>
    </xdr:to>
    <xdr:cxnSp macro="">
      <xdr:nvCxnSpPr>
        <xdr:cNvPr id="643" name="直線コネクタ 642">
          <a:extLst>
            <a:ext uri="{FF2B5EF4-FFF2-40B4-BE49-F238E27FC236}">
              <a16:creationId xmlns:a16="http://schemas.microsoft.com/office/drawing/2014/main" id="{00000000-0008-0000-0600-000083020000}"/>
            </a:ext>
          </a:extLst>
        </xdr:cNvPr>
        <xdr:cNvCxnSpPr/>
      </xdr:nvCxnSpPr>
      <xdr:spPr>
        <a:xfrm>
          <a:off x="12814300" y="13287896"/>
          <a:ext cx="889000" cy="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53087</xdr:rowOff>
    </xdr:from>
    <xdr:to>
      <xdr:col>72</xdr:col>
      <xdr:colOff>38100</xdr:colOff>
      <xdr:row>76</xdr:row>
      <xdr:rowOff>154687</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3652500" y="1308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171213</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436111" y="12858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3747</xdr:rowOff>
    </xdr:from>
    <xdr:to>
      <xdr:col>67</xdr:col>
      <xdr:colOff>101600</xdr:colOff>
      <xdr:row>76</xdr:row>
      <xdr:rowOff>105347</xdr:rowOff>
    </xdr:to>
    <xdr:sp macro="" textlink="">
      <xdr:nvSpPr>
        <xdr:cNvPr id="646" name="フローチャート: 判断 645">
          <a:extLst>
            <a:ext uri="{FF2B5EF4-FFF2-40B4-BE49-F238E27FC236}">
              <a16:creationId xmlns:a16="http://schemas.microsoft.com/office/drawing/2014/main" id="{00000000-0008-0000-0600-000086020000}"/>
            </a:ext>
          </a:extLst>
        </xdr:cNvPr>
        <xdr:cNvSpPr/>
      </xdr:nvSpPr>
      <xdr:spPr>
        <a:xfrm>
          <a:off x="12763500" y="13033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121873</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547111" y="12809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71513</xdr:rowOff>
    </xdr:from>
    <xdr:to>
      <xdr:col>85</xdr:col>
      <xdr:colOff>177800</xdr:colOff>
      <xdr:row>78</xdr:row>
      <xdr:rowOff>1663</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6268700" y="13273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49940</xdr:rowOff>
    </xdr:from>
    <xdr:ext cx="534377" cy="259045"/>
    <xdr:sp macro="" textlink="">
      <xdr:nvSpPr>
        <xdr:cNvPr id="654" name="公債費該当値テキスト">
          <a:extLst>
            <a:ext uri="{FF2B5EF4-FFF2-40B4-BE49-F238E27FC236}">
              <a16:creationId xmlns:a16="http://schemas.microsoft.com/office/drawing/2014/main" id="{00000000-0008-0000-0600-00008E020000}"/>
            </a:ext>
          </a:extLst>
        </xdr:cNvPr>
        <xdr:cNvSpPr txBox="1"/>
      </xdr:nvSpPr>
      <xdr:spPr>
        <a:xfrm>
          <a:off x="16370300" y="13251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65912</xdr:rowOff>
    </xdr:from>
    <xdr:to>
      <xdr:col>81</xdr:col>
      <xdr:colOff>101600</xdr:colOff>
      <xdr:row>77</xdr:row>
      <xdr:rowOff>167512</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5430500" y="13267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158639</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5214111" y="13360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46025</xdr:rowOff>
    </xdr:from>
    <xdr:to>
      <xdr:col>76</xdr:col>
      <xdr:colOff>165100</xdr:colOff>
      <xdr:row>77</xdr:row>
      <xdr:rowOff>147625</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4541500" y="13247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138752</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4325111" y="13340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35585</xdr:rowOff>
    </xdr:from>
    <xdr:to>
      <xdr:col>72</xdr:col>
      <xdr:colOff>38100</xdr:colOff>
      <xdr:row>77</xdr:row>
      <xdr:rowOff>137185</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3652500" y="13237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128312</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3436111" y="13329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35446</xdr:rowOff>
    </xdr:from>
    <xdr:to>
      <xdr:col>67</xdr:col>
      <xdr:colOff>101600</xdr:colOff>
      <xdr:row>77</xdr:row>
      <xdr:rowOff>137046</xdr:rowOff>
    </xdr:to>
    <xdr:sp macro="" textlink="">
      <xdr:nvSpPr>
        <xdr:cNvPr id="661" name="楕円 660">
          <a:extLst>
            <a:ext uri="{FF2B5EF4-FFF2-40B4-BE49-F238E27FC236}">
              <a16:creationId xmlns:a16="http://schemas.microsoft.com/office/drawing/2014/main" id="{00000000-0008-0000-0600-000095020000}"/>
            </a:ext>
          </a:extLst>
        </xdr:cNvPr>
        <xdr:cNvSpPr/>
      </xdr:nvSpPr>
      <xdr:spPr>
        <a:xfrm>
          <a:off x="12763500" y="13237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128173</xdr:rowOff>
    </xdr:from>
    <xdr:ext cx="534377"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547111" y="13329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積立金グラフ枠">
          <a:extLst>
            <a:ext uri="{FF2B5EF4-FFF2-40B4-BE49-F238E27FC236}">
              <a16:creationId xmlns:a16="http://schemas.microsoft.com/office/drawing/2014/main" id="{00000000-0008-0000-06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49851</xdr:rowOff>
    </xdr:from>
    <xdr:to>
      <xdr:col>85</xdr:col>
      <xdr:colOff>126364</xdr:colOff>
      <xdr:row>98</xdr:row>
      <xdr:rowOff>136564</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6317595" y="15480351"/>
          <a:ext cx="1269" cy="1458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140391</xdr:rowOff>
    </xdr:from>
    <xdr:ext cx="378565" cy="259045"/>
    <xdr:sp macro="" textlink="">
      <xdr:nvSpPr>
        <xdr:cNvPr id="685" name="積立金最小値テキスト">
          <a:extLst>
            <a:ext uri="{FF2B5EF4-FFF2-40B4-BE49-F238E27FC236}">
              <a16:creationId xmlns:a16="http://schemas.microsoft.com/office/drawing/2014/main" id="{00000000-0008-0000-0600-0000AD020000}"/>
            </a:ext>
          </a:extLst>
        </xdr:cNvPr>
        <xdr:cNvSpPr txBox="1"/>
      </xdr:nvSpPr>
      <xdr:spPr>
        <a:xfrm>
          <a:off x="16370300" y="169424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136564</xdr:rowOff>
    </xdr:from>
    <xdr:to>
      <xdr:col>86</xdr:col>
      <xdr:colOff>25400</xdr:colOff>
      <xdr:row>98</xdr:row>
      <xdr:rowOff>136564</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6938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167978</xdr:rowOff>
    </xdr:from>
    <xdr:ext cx="599010" cy="259045"/>
    <xdr:sp macro="" textlink="">
      <xdr:nvSpPr>
        <xdr:cNvPr id="687" name="積立金最大値テキスト">
          <a:extLst>
            <a:ext uri="{FF2B5EF4-FFF2-40B4-BE49-F238E27FC236}">
              <a16:creationId xmlns:a16="http://schemas.microsoft.com/office/drawing/2014/main" id="{00000000-0008-0000-0600-0000AF020000}"/>
            </a:ext>
          </a:extLst>
        </xdr:cNvPr>
        <xdr:cNvSpPr txBox="1"/>
      </xdr:nvSpPr>
      <xdr:spPr>
        <a:xfrm>
          <a:off x="16370300" y="15255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49851</xdr:rowOff>
    </xdr:from>
    <xdr:to>
      <xdr:col>86</xdr:col>
      <xdr:colOff>25400</xdr:colOff>
      <xdr:row>90</xdr:row>
      <xdr:rowOff>49851</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6230600" y="15480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110860</xdr:rowOff>
    </xdr:from>
    <xdr:to>
      <xdr:col>85</xdr:col>
      <xdr:colOff>127000</xdr:colOff>
      <xdr:row>98</xdr:row>
      <xdr:rowOff>88795</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5481300" y="16741510"/>
          <a:ext cx="838200" cy="149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82498</xdr:rowOff>
    </xdr:from>
    <xdr:ext cx="534377" cy="259045"/>
    <xdr:sp macro="" textlink="">
      <xdr:nvSpPr>
        <xdr:cNvPr id="690" name="積立金平均値テキスト">
          <a:extLst>
            <a:ext uri="{FF2B5EF4-FFF2-40B4-BE49-F238E27FC236}">
              <a16:creationId xmlns:a16="http://schemas.microsoft.com/office/drawing/2014/main" id="{00000000-0008-0000-0600-0000B2020000}"/>
            </a:ext>
          </a:extLst>
        </xdr:cNvPr>
        <xdr:cNvSpPr txBox="1"/>
      </xdr:nvSpPr>
      <xdr:spPr>
        <a:xfrm>
          <a:off x="16370300" y="165416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59621</xdr:rowOff>
    </xdr:from>
    <xdr:to>
      <xdr:col>85</xdr:col>
      <xdr:colOff>177800</xdr:colOff>
      <xdr:row>97</xdr:row>
      <xdr:rowOff>161221</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6268700" y="16690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110860</xdr:rowOff>
    </xdr:from>
    <xdr:to>
      <xdr:col>81</xdr:col>
      <xdr:colOff>50800</xdr:colOff>
      <xdr:row>97</xdr:row>
      <xdr:rowOff>158116</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4592300" y="16741510"/>
          <a:ext cx="889000" cy="47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84547</xdr:rowOff>
    </xdr:from>
    <xdr:to>
      <xdr:col>81</xdr:col>
      <xdr:colOff>101600</xdr:colOff>
      <xdr:row>98</xdr:row>
      <xdr:rowOff>14697</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5430500" y="16715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5824</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14111" y="16807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30877</xdr:rowOff>
    </xdr:from>
    <xdr:to>
      <xdr:col>76</xdr:col>
      <xdr:colOff>114300</xdr:colOff>
      <xdr:row>97</xdr:row>
      <xdr:rowOff>158116</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a:off x="13703300" y="16661527"/>
          <a:ext cx="889000" cy="12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69954</xdr:rowOff>
    </xdr:from>
    <xdr:to>
      <xdr:col>76</xdr:col>
      <xdr:colOff>165100</xdr:colOff>
      <xdr:row>98</xdr:row>
      <xdr:rowOff>104</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4541500" y="16700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16631</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325111" y="16475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30877</xdr:rowOff>
    </xdr:from>
    <xdr:to>
      <xdr:col>71</xdr:col>
      <xdr:colOff>177800</xdr:colOff>
      <xdr:row>98</xdr:row>
      <xdr:rowOff>67024</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flipV="1">
          <a:off x="12814300" y="16661527"/>
          <a:ext cx="889000" cy="207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52488</xdr:rowOff>
    </xdr:from>
    <xdr:to>
      <xdr:col>72</xdr:col>
      <xdr:colOff>38100</xdr:colOff>
      <xdr:row>97</xdr:row>
      <xdr:rowOff>154088</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3652500" y="16683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145215</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436111" y="16775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106886</xdr:rowOff>
    </xdr:from>
    <xdr:to>
      <xdr:col>67</xdr:col>
      <xdr:colOff>101600</xdr:colOff>
      <xdr:row>98</xdr:row>
      <xdr:rowOff>37036</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2763500" y="16737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53563</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547111" y="16512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37995</xdr:rowOff>
    </xdr:from>
    <xdr:to>
      <xdr:col>85</xdr:col>
      <xdr:colOff>177800</xdr:colOff>
      <xdr:row>98</xdr:row>
      <xdr:rowOff>139595</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6268700" y="16840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124372</xdr:rowOff>
    </xdr:from>
    <xdr:ext cx="469744" cy="259045"/>
    <xdr:sp macro="" textlink="">
      <xdr:nvSpPr>
        <xdr:cNvPr id="709" name="積立金該当値テキスト">
          <a:extLst>
            <a:ext uri="{FF2B5EF4-FFF2-40B4-BE49-F238E27FC236}">
              <a16:creationId xmlns:a16="http://schemas.microsoft.com/office/drawing/2014/main" id="{00000000-0008-0000-0600-0000C5020000}"/>
            </a:ext>
          </a:extLst>
        </xdr:cNvPr>
        <xdr:cNvSpPr txBox="1"/>
      </xdr:nvSpPr>
      <xdr:spPr>
        <a:xfrm>
          <a:off x="16370300" y="16755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60060</xdr:rowOff>
    </xdr:from>
    <xdr:to>
      <xdr:col>81</xdr:col>
      <xdr:colOff>101600</xdr:colOff>
      <xdr:row>97</xdr:row>
      <xdr:rowOff>161660</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5430500" y="16690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6737</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5214111" y="16465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107316</xdr:rowOff>
    </xdr:from>
    <xdr:to>
      <xdr:col>76</xdr:col>
      <xdr:colOff>165100</xdr:colOff>
      <xdr:row>98</xdr:row>
      <xdr:rowOff>37466</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4541500" y="16737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28593</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4325111" y="16830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151527</xdr:rowOff>
    </xdr:from>
    <xdr:to>
      <xdr:col>72</xdr:col>
      <xdr:colOff>38100</xdr:colOff>
      <xdr:row>97</xdr:row>
      <xdr:rowOff>81677</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3652500" y="16610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98204</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3436111" y="16385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16224</xdr:rowOff>
    </xdr:from>
    <xdr:to>
      <xdr:col>67</xdr:col>
      <xdr:colOff>101600</xdr:colOff>
      <xdr:row>98</xdr:row>
      <xdr:rowOff>117824</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2763500" y="16818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108951</xdr:rowOff>
    </xdr:from>
    <xdr:ext cx="469744"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2579428" y="16911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投資及び出資金グラフ枠">
          <a:extLst>
            <a:ext uri="{FF2B5EF4-FFF2-40B4-BE49-F238E27FC236}">
              <a16:creationId xmlns:a16="http://schemas.microsoft.com/office/drawing/2014/main" id="{00000000-0008-0000-06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89281</xdr:rowOff>
    </xdr:from>
    <xdr:to>
      <xdr:col>116</xdr:col>
      <xdr:colOff>62864</xdr:colOff>
      <xdr:row>39</xdr:row>
      <xdr:rowOff>44450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2159595" y="5404231"/>
          <a:ext cx="1269" cy="13267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2" name="投資及び出資金最小値テキスト">
          <a:extLst>
            <a:ext uri="{FF2B5EF4-FFF2-40B4-BE49-F238E27FC236}">
              <a16:creationId xmlns:a16="http://schemas.microsoft.com/office/drawing/2014/main" id="{00000000-0008-0000-0600-0000E6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35958</xdr:rowOff>
    </xdr:from>
    <xdr:ext cx="534377" cy="259045"/>
    <xdr:sp macro="" textlink="">
      <xdr:nvSpPr>
        <xdr:cNvPr id="744" name="投資及び出資金最大値テキスト">
          <a:extLst>
            <a:ext uri="{FF2B5EF4-FFF2-40B4-BE49-F238E27FC236}">
              <a16:creationId xmlns:a16="http://schemas.microsoft.com/office/drawing/2014/main" id="{00000000-0008-0000-0600-0000E8020000}"/>
            </a:ext>
          </a:extLst>
        </xdr:cNvPr>
        <xdr:cNvSpPr txBox="1"/>
      </xdr:nvSpPr>
      <xdr:spPr>
        <a:xfrm>
          <a:off x="22212300" y="5179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89281</xdr:rowOff>
    </xdr:from>
    <xdr:to>
      <xdr:col>116</xdr:col>
      <xdr:colOff>152400</xdr:colOff>
      <xdr:row>31</xdr:row>
      <xdr:rowOff>89281</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2072600" y="54042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165354</xdr:rowOff>
    </xdr:from>
    <xdr:to>
      <xdr:col>116</xdr:col>
      <xdr:colOff>63500</xdr:colOff>
      <xdr:row>38</xdr:row>
      <xdr:rowOff>168021</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1323300" y="6680454"/>
          <a:ext cx="8382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49928</xdr:rowOff>
    </xdr:from>
    <xdr:ext cx="469744" cy="259045"/>
    <xdr:sp macro="" textlink="">
      <xdr:nvSpPr>
        <xdr:cNvPr id="747" name="投資及び出資金平均値テキスト">
          <a:extLst>
            <a:ext uri="{FF2B5EF4-FFF2-40B4-BE49-F238E27FC236}">
              <a16:creationId xmlns:a16="http://schemas.microsoft.com/office/drawing/2014/main" id="{00000000-0008-0000-0600-0000EB020000}"/>
            </a:ext>
          </a:extLst>
        </xdr:cNvPr>
        <xdr:cNvSpPr txBox="1"/>
      </xdr:nvSpPr>
      <xdr:spPr>
        <a:xfrm>
          <a:off x="22212300" y="63935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27051</xdr:rowOff>
    </xdr:from>
    <xdr:to>
      <xdr:col>116</xdr:col>
      <xdr:colOff>114300</xdr:colOff>
      <xdr:row>38</xdr:row>
      <xdr:rowOff>128651</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2110700" y="654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162814</xdr:rowOff>
    </xdr:from>
    <xdr:to>
      <xdr:col>111</xdr:col>
      <xdr:colOff>177800</xdr:colOff>
      <xdr:row>38</xdr:row>
      <xdr:rowOff>165354</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20434300" y="6677914"/>
          <a:ext cx="88900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6223</xdr:rowOff>
    </xdr:from>
    <xdr:to>
      <xdr:col>112</xdr:col>
      <xdr:colOff>38100</xdr:colOff>
      <xdr:row>38</xdr:row>
      <xdr:rowOff>107823</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1272500" y="6521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124350</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088428" y="6296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162814</xdr:rowOff>
    </xdr:from>
    <xdr:to>
      <xdr:col>107</xdr:col>
      <xdr:colOff>50800</xdr:colOff>
      <xdr:row>38</xdr:row>
      <xdr:rowOff>168529</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flipV="1">
          <a:off x="19545300" y="6677914"/>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4699</xdr:rowOff>
    </xdr:from>
    <xdr:to>
      <xdr:col>107</xdr:col>
      <xdr:colOff>101600</xdr:colOff>
      <xdr:row>38</xdr:row>
      <xdr:rowOff>106299</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0383500" y="651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122826</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199428" y="6295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168529</xdr:rowOff>
    </xdr:from>
    <xdr:to>
      <xdr:col>102</xdr:col>
      <xdr:colOff>114300</xdr:colOff>
      <xdr:row>39</xdr:row>
      <xdr:rowOff>32639</xdr:rowOff>
    </xdr:to>
    <xdr:cxnSp macro="">
      <xdr:nvCxnSpPr>
        <xdr:cNvPr id="755" name="直線コネクタ 754">
          <a:extLst>
            <a:ext uri="{FF2B5EF4-FFF2-40B4-BE49-F238E27FC236}">
              <a16:creationId xmlns:a16="http://schemas.microsoft.com/office/drawing/2014/main" id="{00000000-0008-0000-0600-0000F3020000}"/>
            </a:ext>
          </a:extLst>
        </xdr:cNvPr>
        <xdr:cNvCxnSpPr/>
      </xdr:nvCxnSpPr>
      <xdr:spPr>
        <a:xfrm flipV="1">
          <a:off x="18656300" y="6683629"/>
          <a:ext cx="889000" cy="35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162560</xdr:rowOff>
    </xdr:from>
    <xdr:to>
      <xdr:col>102</xdr:col>
      <xdr:colOff>165100</xdr:colOff>
      <xdr:row>38</xdr:row>
      <xdr:rowOff>92710</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9494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109237</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10428" y="6281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41910</xdr:rowOff>
    </xdr:from>
    <xdr:to>
      <xdr:col>98</xdr:col>
      <xdr:colOff>38100</xdr:colOff>
      <xdr:row>36</xdr:row>
      <xdr:rowOff>143510</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18605500" y="6214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160037</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21428" y="5989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117221</xdr:rowOff>
    </xdr:from>
    <xdr:to>
      <xdr:col>116</xdr:col>
      <xdr:colOff>114300</xdr:colOff>
      <xdr:row>39</xdr:row>
      <xdr:rowOff>47371</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2110700" y="6632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32148</xdr:rowOff>
    </xdr:from>
    <xdr:ext cx="378565" cy="259045"/>
    <xdr:sp macro="" textlink="">
      <xdr:nvSpPr>
        <xdr:cNvPr id="766" name="投資及び出資金該当値テキスト">
          <a:extLst>
            <a:ext uri="{FF2B5EF4-FFF2-40B4-BE49-F238E27FC236}">
              <a16:creationId xmlns:a16="http://schemas.microsoft.com/office/drawing/2014/main" id="{00000000-0008-0000-0600-0000FE020000}"/>
            </a:ext>
          </a:extLst>
        </xdr:cNvPr>
        <xdr:cNvSpPr txBox="1"/>
      </xdr:nvSpPr>
      <xdr:spPr>
        <a:xfrm>
          <a:off x="22212300" y="65472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114554</xdr:rowOff>
    </xdr:from>
    <xdr:to>
      <xdr:col>112</xdr:col>
      <xdr:colOff>38100</xdr:colOff>
      <xdr:row>39</xdr:row>
      <xdr:rowOff>44704</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1272500" y="6629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35831</xdr:rowOff>
    </xdr:from>
    <xdr:ext cx="378565"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1134017" y="67223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112014</xdr:rowOff>
    </xdr:from>
    <xdr:to>
      <xdr:col>107</xdr:col>
      <xdr:colOff>101600</xdr:colOff>
      <xdr:row>39</xdr:row>
      <xdr:rowOff>42164</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20383500" y="6627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33291</xdr:rowOff>
    </xdr:from>
    <xdr:ext cx="378565"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20245017" y="67198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117729</xdr:rowOff>
    </xdr:from>
    <xdr:to>
      <xdr:col>102</xdr:col>
      <xdr:colOff>165100</xdr:colOff>
      <xdr:row>39</xdr:row>
      <xdr:rowOff>47879</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9494500" y="6632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39006</xdr:rowOff>
    </xdr:from>
    <xdr:ext cx="378565"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9356017" y="67255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153289</xdr:rowOff>
    </xdr:from>
    <xdr:to>
      <xdr:col>98</xdr:col>
      <xdr:colOff>38100</xdr:colOff>
      <xdr:row>39</xdr:row>
      <xdr:rowOff>83439</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18605500" y="6668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39</xdr:row>
      <xdr:rowOff>74566</xdr:rowOff>
    </xdr:from>
    <xdr:ext cx="313932"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499333" y="676111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112816</xdr:rowOff>
    </xdr:from>
    <xdr:to>
      <xdr:col>116</xdr:col>
      <xdr:colOff>62864</xdr:colOff>
      <xdr:row>58</xdr:row>
      <xdr:rowOff>139700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2159595" y="8856766"/>
          <a:ext cx="1269" cy="1227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143966</xdr:rowOff>
    </xdr:from>
    <xdr:ext cx="249299" cy="259045"/>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2212300" y="100880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59493</xdr:rowOff>
    </xdr:from>
    <xdr:ext cx="534377" cy="25904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2212300" y="8631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112816</xdr:rowOff>
    </xdr:from>
    <xdr:to>
      <xdr:col>116</xdr:col>
      <xdr:colOff>152400</xdr:colOff>
      <xdr:row>51</xdr:row>
      <xdr:rowOff>112816</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8856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131448</xdr:rowOff>
    </xdr:from>
    <xdr:to>
      <xdr:col>116</xdr:col>
      <xdr:colOff>63500</xdr:colOff>
      <xdr:row>58</xdr:row>
      <xdr:rowOff>131539</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1323300" y="10075548"/>
          <a:ext cx="838200" cy="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61417</xdr:rowOff>
    </xdr:from>
    <xdr:ext cx="469744" cy="25904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2212300" y="98340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38540</xdr:rowOff>
    </xdr:from>
    <xdr:to>
      <xdr:col>116</xdr:col>
      <xdr:colOff>114300</xdr:colOff>
      <xdr:row>58</xdr:row>
      <xdr:rowOff>140140</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2110700" y="998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131448</xdr:rowOff>
    </xdr:from>
    <xdr:to>
      <xdr:col>111</xdr:col>
      <xdr:colOff>177800</xdr:colOff>
      <xdr:row>58</xdr:row>
      <xdr:rowOff>131470</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20434300" y="10075548"/>
          <a:ext cx="889000" cy="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39819</xdr:rowOff>
    </xdr:from>
    <xdr:to>
      <xdr:col>112</xdr:col>
      <xdr:colOff>38100</xdr:colOff>
      <xdr:row>58</xdr:row>
      <xdr:rowOff>141419</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1272500" y="9983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157946</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9759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131470</xdr:rowOff>
    </xdr:from>
    <xdr:to>
      <xdr:col>107</xdr:col>
      <xdr:colOff>50800</xdr:colOff>
      <xdr:row>58</xdr:row>
      <xdr:rowOff>131470</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9545300" y="100755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41488</xdr:rowOff>
    </xdr:from>
    <xdr:to>
      <xdr:col>107</xdr:col>
      <xdr:colOff>101600</xdr:colOff>
      <xdr:row>58</xdr:row>
      <xdr:rowOff>143088</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0383500" y="998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159615</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9760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131287</xdr:rowOff>
    </xdr:from>
    <xdr:to>
      <xdr:col>102</xdr:col>
      <xdr:colOff>114300</xdr:colOff>
      <xdr:row>58</xdr:row>
      <xdr:rowOff>131470</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8656300" y="10075387"/>
          <a:ext cx="889000" cy="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37099</xdr:rowOff>
    </xdr:from>
    <xdr:to>
      <xdr:col>102</xdr:col>
      <xdr:colOff>165100</xdr:colOff>
      <xdr:row>58</xdr:row>
      <xdr:rowOff>138699</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9494500" y="9981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155226</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9756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143856</xdr:rowOff>
    </xdr:from>
    <xdr:to>
      <xdr:col>98</xdr:col>
      <xdr:colOff>38100</xdr:colOff>
      <xdr:row>58</xdr:row>
      <xdr:rowOff>74006</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8605500" y="9916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90533</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21428" y="9691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80739</xdr:rowOff>
    </xdr:from>
    <xdr:to>
      <xdr:col>116</xdr:col>
      <xdr:colOff>114300</xdr:colOff>
      <xdr:row>59</xdr:row>
      <xdr:rowOff>10889</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2110700" y="1002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16966</xdr:rowOff>
    </xdr:from>
    <xdr:ext cx="378565" cy="25904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2212300" y="99610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80648</xdr:rowOff>
    </xdr:from>
    <xdr:to>
      <xdr:col>112</xdr:col>
      <xdr:colOff>38100</xdr:colOff>
      <xdr:row>59</xdr:row>
      <xdr:rowOff>10798</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1272500" y="10024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1925</xdr:rowOff>
    </xdr:from>
    <xdr:ext cx="378565"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134017" y="101174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80670</xdr:rowOff>
    </xdr:from>
    <xdr:to>
      <xdr:col>107</xdr:col>
      <xdr:colOff>101600</xdr:colOff>
      <xdr:row>59</xdr:row>
      <xdr:rowOff>10820</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0383500" y="1002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1947</xdr:rowOff>
    </xdr:from>
    <xdr:ext cx="378565"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0245017" y="101174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80670</xdr:rowOff>
    </xdr:from>
    <xdr:to>
      <xdr:col>102</xdr:col>
      <xdr:colOff>165100</xdr:colOff>
      <xdr:row>59</xdr:row>
      <xdr:rowOff>10820</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9494500" y="1002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1947</xdr:rowOff>
    </xdr:from>
    <xdr:ext cx="378565"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356017" y="101174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80487</xdr:rowOff>
    </xdr:from>
    <xdr:to>
      <xdr:col>98</xdr:col>
      <xdr:colOff>38100</xdr:colOff>
      <xdr:row>59</xdr:row>
      <xdr:rowOff>10637</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8605500" y="10024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1764</xdr:rowOff>
    </xdr:from>
    <xdr:ext cx="378565"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467017" y="101173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3" name="繰出金グラフ枠">
          <a:extLst>
            <a:ext uri="{FF2B5EF4-FFF2-40B4-BE49-F238E27FC236}">
              <a16:creationId xmlns:a16="http://schemas.microsoft.com/office/drawing/2014/main" id="{00000000-0008-0000-0600-000055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120307</xdr:rowOff>
    </xdr:from>
    <xdr:to>
      <xdr:col>116</xdr:col>
      <xdr:colOff>62864</xdr:colOff>
      <xdr:row>79</xdr:row>
      <xdr:rowOff>84035</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2159595" y="12121807"/>
          <a:ext cx="1269" cy="1506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87862</xdr:rowOff>
    </xdr:from>
    <xdr:ext cx="534377" cy="259045"/>
    <xdr:sp macro="" textlink="">
      <xdr:nvSpPr>
        <xdr:cNvPr id="855" name="繰出金最小値テキスト">
          <a:extLst>
            <a:ext uri="{FF2B5EF4-FFF2-40B4-BE49-F238E27FC236}">
              <a16:creationId xmlns:a16="http://schemas.microsoft.com/office/drawing/2014/main" id="{00000000-0008-0000-0600-000057030000}"/>
            </a:ext>
          </a:extLst>
        </xdr:cNvPr>
        <xdr:cNvSpPr txBox="1"/>
      </xdr:nvSpPr>
      <xdr:spPr>
        <a:xfrm>
          <a:off x="22212300" y="13632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84035</xdr:rowOff>
    </xdr:from>
    <xdr:to>
      <xdr:col>116</xdr:col>
      <xdr:colOff>152400</xdr:colOff>
      <xdr:row>79</xdr:row>
      <xdr:rowOff>84035</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3628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66984</xdr:rowOff>
    </xdr:from>
    <xdr:ext cx="534377" cy="259045"/>
    <xdr:sp macro="" textlink="">
      <xdr:nvSpPr>
        <xdr:cNvPr id="857" name="繰出金最大値テキスト">
          <a:extLst>
            <a:ext uri="{FF2B5EF4-FFF2-40B4-BE49-F238E27FC236}">
              <a16:creationId xmlns:a16="http://schemas.microsoft.com/office/drawing/2014/main" id="{00000000-0008-0000-0600-000059030000}"/>
            </a:ext>
          </a:extLst>
        </xdr:cNvPr>
        <xdr:cNvSpPr txBox="1"/>
      </xdr:nvSpPr>
      <xdr:spPr>
        <a:xfrm>
          <a:off x="22212300" y="11897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120307</xdr:rowOff>
    </xdr:from>
    <xdr:to>
      <xdr:col>116</xdr:col>
      <xdr:colOff>152400</xdr:colOff>
      <xdr:row>70</xdr:row>
      <xdr:rowOff>120307</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2072600" y="12121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151740</xdr:rowOff>
    </xdr:from>
    <xdr:to>
      <xdr:col>116</xdr:col>
      <xdr:colOff>63500</xdr:colOff>
      <xdr:row>75</xdr:row>
      <xdr:rowOff>106553</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21323300" y="12839040"/>
          <a:ext cx="838200" cy="126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91673</xdr:rowOff>
    </xdr:from>
    <xdr:ext cx="534377" cy="259045"/>
    <xdr:sp macro="" textlink="">
      <xdr:nvSpPr>
        <xdr:cNvPr id="860" name="繰出金平均値テキスト">
          <a:extLst>
            <a:ext uri="{FF2B5EF4-FFF2-40B4-BE49-F238E27FC236}">
              <a16:creationId xmlns:a16="http://schemas.microsoft.com/office/drawing/2014/main" id="{00000000-0008-0000-0600-00005C030000}"/>
            </a:ext>
          </a:extLst>
        </xdr:cNvPr>
        <xdr:cNvSpPr txBox="1"/>
      </xdr:nvSpPr>
      <xdr:spPr>
        <a:xfrm>
          <a:off x="22212300" y="127789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113246</xdr:rowOff>
    </xdr:from>
    <xdr:to>
      <xdr:col>116</xdr:col>
      <xdr:colOff>114300</xdr:colOff>
      <xdr:row>75</xdr:row>
      <xdr:rowOff>43396</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2110700" y="12800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106553</xdr:rowOff>
    </xdr:from>
    <xdr:to>
      <xdr:col>111</xdr:col>
      <xdr:colOff>177800</xdr:colOff>
      <xdr:row>76</xdr:row>
      <xdr:rowOff>75767</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20434300" y="12965303"/>
          <a:ext cx="889000" cy="140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138468</xdr:rowOff>
    </xdr:from>
    <xdr:to>
      <xdr:col>112</xdr:col>
      <xdr:colOff>38100</xdr:colOff>
      <xdr:row>75</xdr:row>
      <xdr:rowOff>68618</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1272500" y="12825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85145</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056111" y="12600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75767</xdr:rowOff>
    </xdr:from>
    <xdr:to>
      <xdr:col>107</xdr:col>
      <xdr:colOff>50800</xdr:colOff>
      <xdr:row>76</xdr:row>
      <xdr:rowOff>145835</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19545300" y="13105967"/>
          <a:ext cx="889000" cy="70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46533</xdr:rowOff>
    </xdr:from>
    <xdr:to>
      <xdr:col>107</xdr:col>
      <xdr:colOff>101600</xdr:colOff>
      <xdr:row>75</xdr:row>
      <xdr:rowOff>148134</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0383500" y="129052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164660</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167111" y="12680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145835</xdr:rowOff>
    </xdr:from>
    <xdr:to>
      <xdr:col>102</xdr:col>
      <xdr:colOff>114300</xdr:colOff>
      <xdr:row>77</xdr:row>
      <xdr:rowOff>62167</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18656300" y="13176035"/>
          <a:ext cx="889000" cy="87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80099</xdr:rowOff>
    </xdr:from>
    <xdr:to>
      <xdr:col>102</xdr:col>
      <xdr:colOff>165100</xdr:colOff>
      <xdr:row>76</xdr:row>
      <xdr:rowOff>10249</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9494500" y="12938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26776</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2714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115608</xdr:rowOff>
    </xdr:from>
    <xdr:to>
      <xdr:col>98</xdr:col>
      <xdr:colOff>38100</xdr:colOff>
      <xdr:row>76</xdr:row>
      <xdr:rowOff>45758</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18605500" y="12974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62285</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2749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100940</xdr:rowOff>
    </xdr:from>
    <xdr:to>
      <xdr:col>116</xdr:col>
      <xdr:colOff>114300</xdr:colOff>
      <xdr:row>75</xdr:row>
      <xdr:rowOff>31090</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2110700" y="12788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123817</xdr:rowOff>
    </xdr:from>
    <xdr:ext cx="534377" cy="259045"/>
    <xdr:sp macro="" textlink="">
      <xdr:nvSpPr>
        <xdr:cNvPr id="879" name="繰出金該当値テキスト">
          <a:extLst>
            <a:ext uri="{FF2B5EF4-FFF2-40B4-BE49-F238E27FC236}">
              <a16:creationId xmlns:a16="http://schemas.microsoft.com/office/drawing/2014/main" id="{00000000-0008-0000-0600-00006F030000}"/>
            </a:ext>
          </a:extLst>
        </xdr:cNvPr>
        <xdr:cNvSpPr txBox="1"/>
      </xdr:nvSpPr>
      <xdr:spPr>
        <a:xfrm>
          <a:off x="22212300" y="12639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55753</xdr:rowOff>
    </xdr:from>
    <xdr:to>
      <xdr:col>112</xdr:col>
      <xdr:colOff>38100</xdr:colOff>
      <xdr:row>75</xdr:row>
      <xdr:rowOff>157353</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1272500" y="12914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148480</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1056111" y="13007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24967</xdr:rowOff>
    </xdr:from>
    <xdr:to>
      <xdr:col>107</xdr:col>
      <xdr:colOff>101600</xdr:colOff>
      <xdr:row>76</xdr:row>
      <xdr:rowOff>126567</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0383500" y="13055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117694</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0167111" y="13147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95035</xdr:rowOff>
    </xdr:from>
    <xdr:to>
      <xdr:col>102</xdr:col>
      <xdr:colOff>165100</xdr:colOff>
      <xdr:row>77</xdr:row>
      <xdr:rowOff>25185</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9494500" y="13125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16312</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9278111" y="13217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11367</xdr:rowOff>
    </xdr:from>
    <xdr:to>
      <xdr:col>98</xdr:col>
      <xdr:colOff>38100</xdr:colOff>
      <xdr:row>77</xdr:row>
      <xdr:rowOff>112967</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8605500" y="13213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104094</xdr:rowOff>
    </xdr:from>
    <xdr:ext cx="534377"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389111" y="13305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2" name="前年度繰上充用金グラフ枠">
          <a:extLst>
            <a:ext uri="{FF2B5EF4-FFF2-40B4-BE49-F238E27FC236}">
              <a16:creationId xmlns:a16="http://schemas.microsoft.com/office/drawing/2014/main" id="{00000000-0008-0000-0600-000086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4" name="前年度繰上充用金最小値テキスト">
          <a:extLst>
            <a:ext uri="{FF2B5EF4-FFF2-40B4-BE49-F238E27FC236}">
              <a16:creationId xmlns:a16="http://schemas.microsoft.com/office/drawing/2014/main" id="{00000000-0008-0000-0600-000088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6" name="前年度繰上充用金最大値テキスト">
          <a:extLst>
            <a:ext uri="{FF2B5EF4-FFF2-40B4-BE49-F238E27FC236}">
              <a16:creationId xmlns:a16="http://schemas.microsoft.com/office/drawing/2014/main" id="{00000000-0008-0000-0600-00008A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9" name="前年度繰上充用金平均値テキスト">
          <a:extLst>
            <a:ext uri="{FF2B5EF4-FFF2-40B4-BE49-F238E27FC236}">
              <a16:creationId xmlns:a16="http://schemas.microsoft.com/office/drawing/2014/main" id="{00000000-0008-0000-0600-00008D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8" name="前年度繰上充用金該当値テキスト">
          <a:extLst>
            <a:ext uri="{FF2B5EF4-FFF2-40B4-BE49-F238E27FC236}">
              <a16:creationId xmlns:a16="http://schemas.microsoft.com/office/drawing/2014/main" id="{00000000-0008-0000-0600-0000A0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・歳出決算総額は、住民１人当たり</a:t>
          </a:r>
          <a:r>
            <a:rPr kumimoji="1" lang="en-US" altLang="ja-JP" sz="1300">
              <a:latin typeface="ＭＳ Ｐゴシック" panose="020B0600070205080204" pitchFamily="50" charset="-128"/>
              <a:ea typeface="ＭＳ Ｐゴシック" panose="020B0600070205080204" pitchFamily="50" charset="-128"/>
            </a:rPr>
            <a:t>400.508</a:t>
          </a:r>
          <a:r>
            <a:rPr kumimoji="1" lang="ja-JP" altLang="en-US" sz="1300">
              <a:latin typeface="ＭＳ Ｐゴシック" panose="020B0600070205080204" pitchFamily="50" charset="-128"/>
              <a:ea typeface="ＭＳ Ｐゴシック" panose="020B0600070205080204" pitchFamily="50" charset="-128"/>
            </a:rPr>
            <a:t>円となっている。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・人件費は住民１人当たり</a:t>
          </a:r>
          <a:r>
            <a:rPr kumimoji="1" lang="en-US" altLang="ja-JP" sz="1300">
              <a:latin typeface="ＭＳ Ｐゴシック" panose="020B0600070205080204" pitchFamily="50" charset="-128"/>
              <a:ea typeface="ＭＳ Ｐゴシック" panose="020B0600070205080204" pitchFamily="50" charset="-128"/>
            </a:rPr>
            <a:t>77,181</a:t>
          </a:r>
          <a:r>
            <a:rPr kumimoji="1" lang="ja-JP" altLang="en-US" sz="1300">
              <a:latin typeface="ＭＳ Ｐゴシック" panose="020B0600070205080204" pitchFamily="50" charset="-128"/>
              <a:ea typeface="ＭＳ Ｐゴシック" panose="020B0600070205080204" pitchFamily="50" charset="-128"/>
            </a:rPr>
            <a:t>円となっており、類似団体平均を上回っている。今後も</a:t>
          </a:r>
          <a:r>
            <a:rPr kumimoji="1" lang="en-US" altLang="ja-JP" sz="1300">
              <a:latin typeface="ＭＳ Ｐゴシック" panose="020B0600070205080204" pitchFamily="50" charset="-128"/>
              <a:ea typeface="ＭＳ Ｐゴシック" panose="020B0600070205080204" pitchFamily="50" charset="-128"/>
            </a:rPr>
            <a:t>DX</a:t>
          </a:r>
          <a:r>
            <a:rPr kumimoji="1" lang="ja-JP" altLang="en-US" sz="1300">
              <a:latin typeface="ＭＳ Ｐゴシック" panose="020B0600070205080204" pitchFamily="50" charset="-128"/>
              <a:ea typeface="ＭＳ Ｐゴシック" panose="020B0600070205080204" pitchFamily="50" charset="-128"/>
            </a:rPr>
            <a:t>推進の継続や</a:t>
          </a:r>
          <a:r>
            <a:rPr kumimoji="1" lang="en-US" altLang="ja-JP" sz="1300">
              <a:latin typeface="ＭＳ Ｐゴシック" panose="020B0600070205080204" pitchFamily="50" charset="-128"/>
              <a:ea typeface="ＭＳ Ｐゴシック" panose="020B0600070205080204" pitchFamily="50" charset="-128"/>
            </a:rPr>
            <a:t>BPR</a:t>
          </a:r>
          <a:r>
            <a:rPr kumimoji="1" lang="ja-JP" altLang="en-US" sz="1300">
              <a:latin typeface="ＭＳ Ｐゴシック" panose="020B0600070205080204" pitchFamily="50" charset="-128"/>
              <a:ea typeface="ＭＳ Ｐゴシック" panose="020B0600070205080204" pitchFamily="50" charset="-128"/>
            </a:rPr>
            <a:t>による業務効率化を行うなどにより人件費の抑制を図っていく。</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・扶助費は住民１人当たり</a:t>
          </a:r>
          <a:r>
            <a:rPr kumimoji="1" lang="en-US" altLang="ja-JP" sz="1300">
              <a:latin typeface="ＭＳ Ｐゴシック" panose="020B0600070205080204" pitchFamily="50" charset="-128"/>
              <a:ea typeface="ＭＳ Ｐゴシック" panose="020B0600070205080204" pitchFamily="50" charset="-128"/>
            </a:rPr>
            <a:t>116,995</a:t>
          </a:r>
          <a:r>
            <a:rPr kumimoji="1" lang="ja-JP" altLang="en-US" sz="1300">
              <a:latin typeface="ＭＳ Ｐゴシック" panose="020B0600070205080204" pitchFamily="50" charset="-128"/>
              <a:ea typeface="ＭＳ Ｐゴシック" panose="020B0600070205080204" pitchFamily="50" charset="-128"/>
            </a:rPr>
            <a:t>円となっており、類似団体平均を下回っている。</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年度から新型コロナウイルス感染症や物価高騰の影響に伴う給付金により臨時的に大幅に増加している。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・普通建設事業費は住民１人当たり</a:t>
          </a:r>
          <a:r>
            <a:rPr kumimoji="1" lang="en-US" altLang="ja-JP" sz="1300">
              <a:latin typeface="ＭＳ Ｐゴシック" panose="020B0600070205080204" pitchFamily="50" charset="-128"/>
              <a:ea typeface="ＭＳ Ｐゴシック" panose="020B0600070205080204" pitchFamily="50" charset="-128"/>
            </a:rPr>
            <a:t>38,118</a:t>
          </a:r>
          <a:r>
            <a:rPr kumimoji="1" lang="ja-JP" altLang="en-US" sz="1300">
              <a:latin typeface="ＭＳ Ｐゴシック" panose="020B0600070205080204" pitchFamily="50" charset="-128"/>
              <a:ea typeface="ＭＳ Ｐゴシック" panose="020B0600070205080204" pitchFamily="50" charset="-128"/>
            </a:rPr>
            <a:t>円となっている。</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年度はもみの木園建設事業やコミュニティ供用施設の整備工事などにより前年度と比較し増となっている。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・積立金は住民１人当たり</a:t>
          </a:r>
          <a:r>
            <a:rPr kumimoji="1" lang="en-US" altLang="ja-JP" sz="1300">
              <a:latin typeface="ＭＳ Ｐゴシック" panose="020B0600070205080204" pitchFamily="50" charset="-128"/>
              <a:ea typeface="ＭＳ Ｐゴシック" panose="020B0600070205080204" pitchFamily="50" charset="-128"/>
            </a:rPr>
            <a:t>5,567</a:t>
          </a:r>
          <a:r>
            <a:rPr kumimoji="1" lang="ja-JP" altLang="en-US" sz="1300">
              <a:latin typeface="ＭＳ Ｐゴシック" panose="020B0600070205080204" pitchFamily="50" charset="-128"/>
              <a:ea typeface="ＭＳ Ｐゴシック" panose="020B0600070205080204" pitchFamily="50" charset="-128"/>
            </a:rPr>
            <a:t>円となっている。</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年度は公共施設等総合管理基金積立金や職員退職手当基金積立金の減により前年度に比べ大幅に減少している。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神奈川県綾瀬市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83,952
78,749
22.14
35,032,961
33,623,480
1,190,975
18,032,474
13,701,903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103124</xdr:rowOff>
    </xdr:from>
    <xdr:to>
      <xdr:col>24</xdr:col>
      <xdr:colOff>62865</xdr:colOff>
      <xdr:row>38</xdr:row>
      <xdr:rowOff>10313</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246624"/>
          <a:ext cx="1270" cy="12787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14140</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529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10313</xdr:rowOff>
    </xdr:from>
    <xdr:to>
      <xdr:col>24</xdr:col>
      <xdr:colOff>152400</xdr:colOff>
      <xdr:row>38</xdr:row>
      <xdr:rowOff>10313</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525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49801</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021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103124</xdr:rowOff>
    </xdr:from>
    <xdr:to>
      <xdr:col>24</xdr:col>
      <xdr:colOff>152400</xdr:colOff>
      <xdr:row>30</xdr:row>
      <xdr:rowOff>103124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246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9398</xdr:rowOff>
    </xdr:from>
    <xdr:to>
      <xdr:col>24</xdr:col>
      <xdr:colOff>63500</xdr:colOff>
      <xdr:row>36</xdr:row>
      <xdr:rowOff>13056</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3797300" y="6181598"/>
          <a:ext cx="838200" cy="3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13936</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8432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162509</xdr:rowOff>
    </xdr:from>
    <xdr:to>
      <xdr:col>24</xdr:col>
      <xdr:colOff>114300</xdr:colOff>
      <xdr:row>35</xdr:row>
      <xdr:rowOff>92659</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5991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5283</xdr:rowOff>
    </xdr:from>
    <xdr:to>
      <xdr:col>19</xdr:col>
      <xdr:colOff>177800</xdr:colOff>
      <xdr:row>36</xdr:row>
      <xdr:rowOff>9398</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6177483"/>
          <a:ext cx="889000" cy="4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3861</xdr:rowOff>
    </xdr:from>
    <xdr:to>
      <xdr:col>20</xdr:col>
      <xdr:colOff>38100</xdr:colOff>
      <xdr:row>35</xdr:row>
      <xdr:rowOff>105461</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0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121988</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5779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147015</xdr:rowOff>
    </xdr:from>
    <xdr:to>
      <xdr:col>15</xdr:col>
      <xdr:colOff>50800</xdr:colOff>
      <xdr:row>36</xdr:row>
      <xdr:rowOff>5283</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6147765"/>
          <a:ext cx="8890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29007</xdr:rowOff>
    </xdr:from>
    <xdr:to>
      <xdr:col>15</xdr:col>
      <xdr:colOff>101600</xdr:colOff>
      <xdr:row>35</xdr:row>
      <xdr:rowOff>130607</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29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147134</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5804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147015</xdr:rowOff>
    </xdr:from>
    <xdr:to>
      <xdr:col>10</xdr:col>
      <xdr:colOff>114300</xdr:colOff>
      <xdr:row>36</xdr:row>
      <xdr:rowOff>42774</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130300" y="6147765"/>
          <a:ext cx="889000" cy="67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16205</xdr:rowOff>
    </xdr:from>
    <xdr:to>
      <xdr:col>10</xdr:col>
      <xdr:colOff>165100</xdr:colOff>
      <xdr:row>35</xdr:row>
      <xdr:rowOff>117805</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1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134332</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5792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75641</xdr:rowOff>
    </xdr:from>
    <xdr:to>
      <xdr:col>6</xdr:col>
      <xdr:colOff>38100</xdr:colOff>
      <xdr:row>36</xdr:row>
      <xdr:rowOff>5791</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076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22318</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851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133706</xdr:rowOff>
    </xdr:from>
    <xdr:to>
      <xdr:col>24</xdr:col>
      <xdr:colOff>114300</xdr:colOff>
      <xdr:row>36</xdr:row>
      <xdr:rowOff>63856</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6134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112133</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6112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130048</xdr:rowOff>
    </xdr:from>
    <xdr:to>
      <xdr:col>20</xdr:col>
      <xdr:colOff>38100</xdr:colOff>
      <xdr:row>36</xdr:row>
      <xdr:rowOff>60198</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6130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51325</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6223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125933</xdr:rowOff>
    </xdr:from>
    <xdr:to>
      <xdr:col>15</xdr:col>
      <xdr:colOff>101600</xdr:colOff>
      <xdr:row>36</xdr:row>
      <xdr:rowOff>56083</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6126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47210</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6219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96215</xdr:rowOff>
    </xdr:from>
    <xdr:to>
      <xdr:col>10</xdr:col>
      <xdr:colOff>165100</xdr:colOff>
      <xdr:row>36</xdr:row>
      <xdr:rowOff>26365</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609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17492</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6189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163424</xdr:rowOff>
    </xdr:from>
    <xdr:to>
      <xdr:col>6</xdr:col>
      <xdr:colOff>38100</xdr:colOff>
      <xdr:row>36</xdr:row>
      <xdr:rowOff>93574</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6164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84701</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6256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63524</xdr:rowOff>
    </xdr:from>
    <xdr:to>
      <xdr:col>24</xdr:col>
      <xdr:colOff>62865</xdr:colOff>
      <xdr:row>58</xdr:row>
      <xdr:rowOff>64843</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807474"/>
          <a:ext cx="1270" cy="1201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68670</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12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64843</xdr:rowOff>
    </xdr:from>
    <xdr:to>
      <xdr:col>24</xdr:col>
      <xdr:colOff>152400</xdr:colOff>
      <xdr:row>58</xdr:row>
      <xdr:rowOff>64843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08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10201</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582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215,413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63524</xdr:rowOff>
    </xdr:from>
    <xdr:to>
      <xdr:col>24</xdr:col>
      <xdr:colOff>152400</xdr:colOff>
      <xdr:row>51</xdr:row>
      <xdr:rowOff>63524</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807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66182</xdr:rowOff>
    </xdr:from>
    <xdr:to>
      <xdr:col>24</xdr:col>
      <xdr:colOff>63500</xdr:colOff>
      <xdr:row>57</xdr:row>
      <xdr:rowOff>115005</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9838832"/>
          <a:ext cx="838200" cy="48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128458</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5582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105581</xdr:rowOff>
    </xdr:from>
    <xdr:to>
      <xdr:col>24</xdr:col>
      <xdr:colOff>114300</xdr:colOff>
      <xdr:row>57</xdr:row>
      <xdr:rowOff>35731</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706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66182</xdr:rowOff>
    </xdr:from>
    <xdr:to>
      <xdr:col>19</xdr:col>
      <xdr:colOff>177800</xdr:colOff>
      <xdr:row>57</xdr:row>
      <xdr:rowOff>72668</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838832"/>
          <a:ext cx="889000" cy="6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147800</xdr:rowOff>
    </xdr:from>
    <xdr:to>
      <xdr:col>20</xdr:col>
      <xdr:colOff>38100</xdr:colOff>
      <xdr:row>57</xdr:row>
      <xdr:rowOff>77950</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749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94477</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524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15113</xdr:rowOff>
    </xdr:from>
    <xdr:to>
      <xdr:col>15</xdr:col>
      <xdr:colOff>50800</xdr:colOff>
      <xdr:row>57</xdr:row>
      <xdr:rowOff>72668</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787763"/>
          <a:ext cx="889000" cy="5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126305</xdr:rowOff>
    </xdr:from>
    <xdr:to>
      <xdr:col>15</xdr:col>
      <xdr:colOff>101600</xdr:colOff>
      <xdr:row>57</xdr:row>
      <xdr:rowOff>56455</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727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72982</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502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13722</xdr:rowOff>
    </xdr:from>
    <xdr:to>
      <xdr:col>10</xdr:col>
      <xdr:colOff>114300</xdr:colOff>
      <xdr:row>57</xdr:row>
      <xdr:rowOff>15113</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272022"/>
          <a:ext cx="889000" cy="515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121942</xdr:rowOff>
    </xdr:from>
    <xdr:to>
      <xdr:col>10</xdr:col>
      <xdr:colOff>165100</xdr:colOff>
      <xdr:row>57</xdr:row>
      <xdr:rowOff>52092</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72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68619</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498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52</xdr:row>
      <xdr:rowOff>155704</xdr:rowOff>
    </xdr:from>
    <xdr:to>
      <xdr:col>6</xdr:col>
      <xdr:colOff>38100</xdr:colOff>
      <xdr:row>53</xdr:row>
      <xdr:rowOff>85854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07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102381</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88463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64205</xdr:rowOff>
    </xdr:from>
    <xdr:to>
      <xdr:col>24</xdr:col>
      <xdr:colOff>114300</xdr:colOff>
      <xdr:row>57</xdr:row>
      <xdr:rowOff>165805</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836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150582</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751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15382</xdr:rowOff>
    </xdr:from>
    <xdr:to>
      <xdr:col>20</xdr:col>
      <xdr:colOff>38100</xdr:colOff>
      <xdr:row>57</xdr:row>
      <xdr:rowOff>116982</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788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108109</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880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21868</xdr:rowOff>
    </xdr:from>
    <xdr:to>
      <xdr:col>15</xdr:col>
      <xdr:colOff>101600</xdr:colOff>
      <xdr:row>57</xdr:row>
      <xdr:rowOff>123468</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794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114595</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9887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135763</xdr:rowOff>
    </xdr:from>
    <xdr:to>
      <xdr:col>10</xdr:col>
      <xdr:colOff>165100</xdr:colOff>
      <xdr:row>57</xdr:row>
      <xdr:rowOff>65913</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73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57040</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9829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134372</xdr:rowOff>
    </xdr:from>
    <xdr:to>
      <xdr:col>6</xdr:col>
      <xdr:colOff>38100</xdr:colOff>
      <xdr:row>54</xdr:row>
      <xdr:rowOff>64522</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221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55649</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313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110082</xdr:rowOff>
    </xdr:from>
    <xdr:to>
      <xdr:col>24</xdr:col>
      <xdr:colOff>62865</xdr:colOff>
      <xdr:row>78</xdr:row>
      <xdr:rowOff>135621</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111582"/>
          <a:ext cx="1270" cy="1397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139448</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512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135621</xdr:rowOff>
    </xdr:from>
    <xdr:to>
      <xdr:col>24</xdr:col>
      <xdr:colOff>152400</xdr:colOff>
      <xdr:row>78</xdr:row>
      <xdr:rowOff>135621</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508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56759</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886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303,239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110082</xdr:rowOff>
    </xdr:from>
    <xdr:to>
      <xdr:col>24</xdr:col>
      <xdr:colOff>152400</xdr:colOff>
      <xdr:row>70</xdr:row>
      <xdr:rowOff>110082</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111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142864</xdr:rowOff>
    </xdr:from>
    <xdr:to>
      <xdr:col>24</xdr:col>
      <xdr:colOff>63500</xdr:colOff>
      <xdr:row>77</xdr:row>
      <xdr:rowOff>121238</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3173064"/>
          <a:ext cx="838200" cy="149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143387</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8306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120510</xdr:rowOff>
    </xdr:from>
    <xdr:to>
      <xdr:col>24</xdr:col>
      <xdr:colOff>114300</xdr:colOff>
      <xdr:row>76</xdr:row>
      <xdr:rowOff>50660</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979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121238</xdr:rowOff>
    </xdr:from>
    <xdr:to>
      <xdr:col>19</xdr:col>
      <xdr:colOff>177800</xdr:colOff>
      <xdr:row>78</xdr:row>
      <xdr:rowOff>33173</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3322888"/>
          <a:ext cx="889000" cy="83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69816</xdr:rowOff>
    </xdr:from>
    <xdr:to>
      <xdr:col>20</xdr:col>
      <xdr:colOff>38100</xdr:colOff>
      <xdr:row>76</xdr:row>
      <xdr:rowOff>171416</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100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16494</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28752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161435</xdr:rowOff>
    </xdr:from>
    <xdr:to>
      <xdr:col>15</xdr:col>
      <xdr:colOff>50800</xdr:colOff>
      <xdr:row>78</xdr:row>
      <xdr:rowOff>33173</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2019300" y="13363085"/>
          <a:ext cx="889000" cy="43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163131</xdr:rowOff>
    </xdr:from>
    <xdr:to>
      <xdr:col>15</xdr:col>
      <xdr:colOff>101600</xdr:colOff>
      <xdr:row>77</xdr:row>
      <xdr:rowOff>93281</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193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109808</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2968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161435</xdr:rowOff>
    </xdr:from>
    <xdr:to>
      <xdr:col>10</xdr:col>
      <xdr:colOff>114300</xdr:colOff>
      <xdr:row>79</xdr:row>
      <xdr:rowOff>74312</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3363085"/>
          <a:ext cx="889000" cy="255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86010</xdr:rowOff>
    </xdr:from>
    <xdr:to>
      <xdr:col>10</xdr:col>
      <xdr:colOff>165100</xdr:colOff>
      <xdr:row>77</xdr:row>
      <xdr:rowOff>16160</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11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32687</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28914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85635</xdr:rowOff>
    </xdr:from>
    <xdr:to>
      <xdr:col>6</xdr:col>
      <xdr:colOff>38100</xdr:colOff>
      <xdr:row>79</xdr:row>
      <xdr:rowOff>15785</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458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32312</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233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92064</xdr:rowOff>
    </xdr:from>
    <xdr:to>
      <xdr:col>24</xdr:col>
      <xdr:colOff>114300</xdr:colOff>
      <xdr:row>77</xdr:row>
      <xdr:rowOff>22214</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3122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70491</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3100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70438</xdr:rowOff>
    </xdr:from>
    <xdr:to>
      <xdr:col>20</xdr:col>
      <xdr:colOff>38100</xdr:colOff>
      <xdr:row>78</xdr:row>
      <xdr:rowOff>588</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3272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163165</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3364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153823</xdr:rowOff>
    </xdr:from>
    <xdr:to>
      <xdr:col>15</xdr:col>
      <xdr:colOff>101600</xdr:colOff>
      <xdr:row>78</xdr:row>
      <xdr:rowOff>83973</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3355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75100</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3448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110635</xdr:rowOff>
    </xdr:from>
    <xdr:to>
      <xdr:col>10</xdr:col>
      <xdr:colOff>165100</xdr:colOff>
      <xdr:row>78</xdr:row>
      <xdr:rowOff>40785</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312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31912</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3405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23512</xdr:rowOff>
    </xdr:from>
    <xdr:to>
      <xdr:col>6</xdr:col>
      <xdr:colOff>38100</xdr:colOff>
      <xdr:row>79</xdr:row>
      <xdr:rowOff>125112</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568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116239</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3660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144630</xdr:rowOff>
    </xdr:from>
    <xdr:to>
      <xdr:col>24</xdr:col>
      <xdr:colOff>62865</xdr:colOff>
      <xdr:row>98</xdr:row>
      <xdr:rowOff>127874</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403680"/>
          <a:ext cx="1270" cy="1526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131701</xdr:rowOff>
    </xdr:from>
    <xdr:ext cx="534377" cy="25904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933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127874</xdr:rowOff>
    </xdr:from>
    <xdr:to>
      <xdr:col>24</xdr:col>
      <xdr:colOff>152400</xdr:colOff>
      <xdr:row>98</xdr:row>
      <xdr:rowOff>127874</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929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91307</xdr:rowOff>
    </xdr:from>
    <xdr:ext cx="599010" cy="259045"/>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178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423,706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144630</xdr:rowOff>
    </xdr:from>
    <xdr:to>
      <xdr:col>24</xdr:col>
      <xdr:colOff>152400</xdr:colOff>
      <xdr:row>89</xdr:row>
      <xdr:rowOff>144630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40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91824</xdr:rowOff>
    </xdr:from>
    <xdr:to>
      <xdr:col>24</xdr:col>
      <xdr:colOff>63500</xdr:colOff>
      <xdr:row>98</xdr:row>
      <xdr:rowOff>98578</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3797300" y="16893924"/>
          <a:ext cx="838200" cy="6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14964</xdr:rowOff>
    </xdr:from>
    <xdr:ext cx="534377" cy="259045"/>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6456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163537</xdr:rowOff>
    </xdr:from>
    <xdr:to>
      <xdr:col>24</xdr:col>
      <xdr:colOff>114300</xdr:colOff>
      <xdr:row>98</xdr:row>
      <xdr:rowOff>93687</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794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30468</xdr:rowOff>
    </xdr:from>
    <xdr:to>
      <xdr:col>19</xdr:col>
      <xdr:colOff>177800</xdr:colOff>
      <xdr:row>98</xdr:row>
      <xdr:rowOff>98578</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2908300" y="16832568"/>
          <a:ext cx="889000" cy="68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908</xdr:rowOff>
    </xdr:from>
    <xdr:to>
      <xdr:col>20</xdr:col>
      <xdr:colOff>38100</xdr:colOff>
      <xdr:row>98</xdr:row>
      <xdr:rowOff>102508</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803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119035</xdr:rowOff>
    </xdr:from>
    <xdr:ext cx="534377"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530111" y="16578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30468</xdr:rowOff>
    </xdr:from>
    <xdr:to>
      <xdr:col>15</xdr:col>
      <xdr:colOff>50800</xdr:colOff>
      <xdr:row>98</xdr:row>
      <xdr:rowOff>58986</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019300" y="16832568"/>
          <a:ext cx="889000" cy="28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165610</xdr:rowOff>
    </xdr:from>
    <xdr:to>
      <xdr:col>15</xdr:col>
      <xdr:colOff>101600</xdr:colOff>
      <xdr:row>98</xdr:row>
      <xdr:rowOff>95760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796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86887</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1111" y="16888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58986</xdr:rowOff>
    </xdr:from>
    <xdr:to>
      <xdr:col>10</xdr:col>
      <xdr:colOff>114300</xdr:colOff>
      <xdr:row>98</xdr:row>
      <xdr:rowOff>126715</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1130300" y="16861086"/>
          <a:ext cx="889000" cy="67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170910</xdr:rowOff>
    </xdr:from>
    <xdr:to>
      <xdr:col>10</xdr:col>
      <xdr:colOff>165100</xdr:colOff>
      <xdr:row>98</xdr:row>
      <xdr:rowOff>101060</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801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117587</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2111" y="16576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170856</xdr:rowOff>
    </xdr:from>
    <xdr:to>
      <xdr:col>6</xdr:col>
      <xdr:colOff>38100</xdr:colOff>
      <xdr:row>98</xdr:row>
      <xdr:rowOff>101006</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801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117533</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3111" y="16576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41024</xdr:rowOff>
    </xdr:from>
    <xdr:to>
      <xdr:col>24</xdr:col>
      <xdr:colOff>114300</xdr:colOff>
      <xdr:row>98</xdr:row>
      <xdr:rowOff>142624</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6843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141965</xdr:rowOff>
    </xdr:from>
    <xdr:ext cx="534377" cy="25904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6772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47778</xdr:rowOff>
    </xdr:from>
    <xdr:to>
      <xdr:col>20</xdr:col>
      <xdr:colOff>38100</xdr:colOff>
      <xdr:row>98</xdr:row>
      <xdr:rowOff>149378</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6849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140505</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530111" y="16942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151118</xdr:rowOff>
    </xdr:from>
    <xdr:to>
      <xdr:col>15</xdr:col>
      <xdr:colOff>101600</xdr:colOff>
      <xdr:row>98</xdr:row>
      <xdr:rowOff>81268</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6781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97795</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41111" y="16556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8186</xdr:rowOff>
    </xdr:from>
    <xdr:to>
      <xdr:col>10</xdr:col>
      <xdr:colOff>165100</xdr:colOff>
      <xdr:row>98</xdr:row>
      <xdr:rowOff>109786</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6810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100913</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52111" y="16903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75915</xdr:rowOff>
    </xdr:from>
    <xdr:to>
      <xdr:col>6</xdr:col>
      <xdr:colOff>38100</xdr:colOff>
      <xdr:row>99</xdr:row>
      <xdr:rowOff>6065</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878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168642</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63111" y="16970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153797</xdr:rowOff>
    </xdr:from>
    <xdr:to>
      <xdr:col>54</xdr:col>
      <xdr:colOff>189865</xdr:colOff>
      <xdr:row>39</xdr:row>
      <xdr:rowOff>44450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10475595" y="5297297"/>
          <a:ext cx="1270" cy="14337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100474</xdr:rowOff>
    </xdr:from>
    <xdr:ext cx="534377" cy="259045"/>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10528300" y="5072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153797</xdr:rowOff>
    </xdr:from>
    <xdr:to>
      <xdr:col>55</xdr:col>
      <xdr:colOff>88900</xdr:colOff>
      <xdr:row>30</xdr:row>
      <xdr:rowOff>153797</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5297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158496</xdr:rowOff>
    </xdr:from>
    <xdr:to>
      <xdr:col>55</xdr:col>
      <xdr:colOff>0</xdr:colOff>
      <xdr:row>38</xdr:row>
      <xdr:rowOff>159639</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9639300" y="6673596"/>
          <a:ext cx="8382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103649</xdr:rowOff>
    </xdr:from>
    <xdr:ext cx="378565" cy="259045"/>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10528300" y="64472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80772</xdr:rowOff>
    </xdr:from>
    <xdr:to>
      <xdr:col>55</xdr:col>
      <xdr:colOff>50800</xdr:colOff>
      <xdr:row>39</xdr:row>
      <xdr:rowOff>10922</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10426700" y="6595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156337</xdr:rowOff>
    </xdr:from>
    <xdr:to>
      <xdr:col>50</xdr:col>
      <xdr:colOff>114300</xdr:colOff>
      <xdr:row>38</xdr:row>
      <xdr:rowOff>158496</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8750300" y="6671437"/>
          <a:ext cx="889000" cy="2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91313</xdr:rowOff>
    </xdr:from>
    <xdr:to>
      <xdr:col>50</xdr:col>
      <xdr:colOff>165100</xdr:colOff>
      <xdr:row>39</xdr:row>
      <xdr:rowOff>21463</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9588500" y="660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37990</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9450017" y="63816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154940</xdr:rowOff>
    </xdr:from>
    <xdr:to>
      <xdr:col>45</xdr:col>
      <xdr:colOff>177800</xdr:colOff>
      <xdr:row>38</xdr:row>
      <xdr:rowOff>156337</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7861300" y="6670040"/>
          <a:ext cx="889000" cy="1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92456</xdr:rowOff>
    </xdr:from>
    <xdr:to>
      <xdr:col>46</xdr:col>
      <xdr:colOff>38100</xdr:colOff>
      <xdr:row>39</xdr:row>
      <xdr:rowOff>22606</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8699500" y="6607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39133</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561017" y="63827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154178</xdr:rowOff>
    </xdr:from>
    <xdr:to>
      <xdr:col>41</xdr:col>
      <xdr:colOff>50800</xdr:colOff>
      <xdr:row>38</xdr:row>
      <xdr:rowOff>154940</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6972300" y="6669278"/>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90170</xdr:rowOff>
    </xdr:from>
    <xdr:to>
      <xdr:col>41</xdr:col>
      <xdr:colOff>101600</xdr:colOff>
      <xdr:row>39</xdr:row>
      <xdr:rowOff>20320</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810500" y="660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36847</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72017" y="63804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8128</xdr:rowOff>
    </xdr:from>
    <xdr:to>
      <xdr:col>36</xdr:col>
      <xdr:colOff>165100</xdr:colOff>
      <xdr:row>38</xdr:row>
      <xdr:rowOff>109728</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921500" y="6523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126255</xdr:rowOff>
    </xdr:from>
    <xdr:ext cx="469744"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737428" y="6298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108839</xdr:rowOff>
    </xdr:from>
    <xdr:to>
      <xdr:col>55</xdr:col>
      <xdr:colOff>50800</xdr:colOff>
      <xdr:row>39</xdr:row>
      <xdr:rowOff>38989</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10426700" y="6623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59199</xdr:rowOff>
    </xdr:from>
    <xdr:ext cx="378565" cy="259045"/>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10528300" y="65742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107696</xdr:rowOff>
    </xdr:from>
    <xdr:to>
      <xdr:col>50</xdr:col>
      <xdr:colOff>165100</xdr:colOff>
      <xdr:row>39</xdr:row>
      <xdr:rowOff>37846</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9588500" y="6622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28973</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50017" y="67155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105537</xdr:rowOff>
    </xdr:from>
    <xdr:to>
      <xdr:col>46</xdr:col>
      <xdr:colOff>38100</xdr:colOff>
      <xdr:row>39</xdr:row>
      <xdr:rowOff>35687</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8699500" y="6620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26814</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61017" y="67133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104140</xdr:rowOff>
    </xdr:from>
    <xdr:to>
      <xdr:col>41</xdr:col>
      <xdr:colOff>101600</xdr:colOff>
      <xdr:row>39</xdr:row>
      <xdr:rowOff>34290</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810500" y="6619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25417</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72017" y="67119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103378</xdr:rowOff>
    </xdr:from>
    <xdr:to>
      <xdr:col>36</xdr:col>
      <xdr:colOff>165100</xdr:colOff>
      <xdr:row>39</xdr:row>
      <xdr:rowOff>33528</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921500" y="6618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24655</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83017" y="67112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136309</xdr:rowOff>
    </xdr:from>
    <xdr:to>
      <xdr:col>54</xdr:col>
      <xdr:colOff>189865</xdr:colOff>
      <xdr:row>59</xdr:row>
      <xdr:rowOff>40183</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708809"/>
          <a:ext cx="1270" cy="1446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44010</xdr:rowOff>
    </xdr:from>
    <xdr:ext cx="378565"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101595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40183</xdr:rowOff>
    </xdr:from>
    <xdr:to>
      <xdr:col>55</xdr:col>
      <xdr:colOff>88900</xdr:colOff>
      <xdr:row>59</xdr:row>
      <xdr:rowOff>40183</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10155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82986</xdr:rowOff>
    </xdr:from>
    <xdr:ext cx="534377"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484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38,089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136309</xdr:rowOff>
    </xdr:from>
    <xdr:to>
      <xdr:col>55</xdr:col>
      <xdr:colOff>88900</xdr:colOff>
      <xdr:row>50</xdr:row>
      <xdr:rowOff>136309</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708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133299</xdr:rowOff>
    </xdr:from>
    <xdr:to>
      <xdr:col>55</xdr:col>
      <xdr:colOff>0</xdr:colOff>
      <xdr:row>58</xdr:row>
      <xdr:rowOff>141339</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9639300" y="10077399"/>
          <a:ext cx="838200" cy="8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129188</xdr:rowOff>
    </xdr:from>
    <xdr:ext cx="469744"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730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106311</xdr:rowOff>
    </xdr:from>
    <xdr:to>
      <xdr:col>55</xdr:col>
      <xdr:colOff>50800</xdr:colOff>
      <xdr:row>58</xdr:row>
      <xdr:rowOff>36461</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878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141339</xdr:rowOff>
    </xdr:from>
    <xdr:to>
      <xdr:col>50</xdr:col>
      <xdr:colOff>114300</xdr:colOff>
      <xdr:row>58</xdr:row>
      <xdr:rowOff>144081</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8750300" y="10085439"/>
          <a:ext cx="889000" cy="2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96253</xdr:rowOff>
    </xdr:from>
    <xdr:to>
      <xdr:col>50</xdr:col>
      <xdr:colOff>165100</xdr:colOff>
      <xdr:row>58</xdr:row>
      <xdr:rowOff>26403</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868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42930</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404428" y="9644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144081</xdr:rowOff>
    </xdr:from>
    <xdr:to>
      <xdr:col>45</xdr:col>
      <xdr:colOff>177800</xdr:colOff>
      <xdr:row>58</xdr:row>
      <xdr:rowOff>161760</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7861300" y="10088181"/>
          <a:ext cx="889000" cy="17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98387</xdr:rowOff>
    </xdr:from>
    <xdr:to>
      <xdr:col>46</xdr:col>
      <xdr:colOff>38100</xdr:colOff>
      <xdr:row>58</xdr:row>
      <xdr:rowOff>28537</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87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45064</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515428" y="9646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51574</xdr:rowOff>
    </xdr:from>
    <xdr:to>
      <xdr:col>41</xdr:col>
      <xdr:colOff>50800</xdr:colOff>
      <xdr:row>58</xdr:row>
      <xdr:rowOff>161760</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6972300" y="9995674"/>
          <a:ext cx="889000" cy="110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90653</xdr:rowOff>
    </xdr:from>
    <xdr:to>
      <xdr:col>41</xdr:col>
      <xdr:colOff>101600</xdr:colOff>
      <xdr:row>58</xdr:row>
      <xdr:rowOff>20803</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863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37330</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626428" y="9638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23520</xdr:rowOff>
    </xdr:from>
    <xdr:to>
      <xdr:col>36</xdr:col>
      <xdr:colOff>165100</xdr:colOff>
      <xdr:row>56</xdr:row>
      <xdr:rowOff>125120</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9624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141647</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05111" y="9399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82499</xdr:rowOff>
    </xdr:from>
    <xdr:to>
      <xdr:col>55</xdr:col>
      <xdr:colOff>50800</xdr:colOff>
      <xdr:row>59</xdr:row>
      <xdr:rowOff>12649</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10026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168876</xdr:rowOff>
    </xdr:from>
    <xdr:ext cx="469744"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9941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90539</xdr:rowOff>
    </xdr:from>
    <xdr:to>
      <xdr:col>50</xdr:col>
      <xdr:colOff>165100</xdr:colOff>
      <xdr:row>59</xdr:row>
      <xdr:rowOff>20689</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10034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11816</xdr:rowOff>
    </xdr:from>
    <xdr:ext cx="469744"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04428" y="10127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93281</xdr:rowOff>
    </xdr:from>
    <xdr:to>
      <xdr:col>46</xdr:col>
      <xdr:colOff>38100</xdr:colOff>
      <xdr:row>59</xdr:row>
      <xdr:rowOff>23431</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10037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14558</xdr:rowOff>
    </xdr:from>
    <xdr:ext cx="469744"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15428" y="10130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110960</xdr:rowOff>
    </xdr:from>
    <xdr:to>
      <xdr:col>41</xdr:col>
      <xdr:colOff>101600</xdr:colOff>
      <xdr:row>59</xdr:row>
      <xdr:rowOff>41110</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1005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32237</xdr:rowOff>
    </xdr:from>
    <xdr:ext cx="469744"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26428" y="10147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774</xdr:rowOff>
    </xdr:from>
    <xdr:to>
      <xdr:col>36</xdr:col>
      <xdr:colOff>165100</xdr:colOff>
      <xdr:row>58</xdr:row>
      <xdr:rowOff>102374</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9944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93501</xdr:rowOff>
    </xdr:from>
    <xdr:ext cx="469744"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37428" y="10037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8636</xdr:rowOff>
    </xdr:from>
    <xdr:to>
      <xdr:col>54</xdr:col>
      <xdr:colOff>189865</xdr:colOff>
      <xdr:row>79</xdr:row>
      <xdr:rowOff>15342</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010136"/>
          <a:ext cx="1270" cy="1549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19169</xdr:rowOff>
    </xdr:from>
    <xdr:ext cx="378565"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5637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15342</xdr:rowOff>
    </xdr:from>
    <xdr:to>
      <xdr:col>55</xdr:col>
      <xdr:colOff>88900</xdr:colOff>
      <xdr:row>79</xdr:row>
      <xdr:rowOff>15342</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5598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126763</xdr:rowOff>
    </xdr:from>
    <xdr:ext cx="534377"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785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41,440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8636</xdr:rowOff>
    </xdr:from>
    <xdr:to>
      <xdr:col>55</xdr:col>
      <xdr:colOff>88900</xdr:colOff>
      <xdr:row>70</xdr:row>
      <xdr:rowOff>8636</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01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62167</xdr:rowOff>
    </xdr:from>
    <xdr:to>
      <xdr:col>55</xdr:col>
      <xdr:colOff>0</xdr:colOff>
      <xdr:row>78</xdr:row>
      <xdr:rowOff>76415</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9639300" y="13435267"/>
          <a:ext cx="838200" cy="14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58627</xdr:rowOff>
    </xdr:from>
    <xdr:ext cx="469744"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088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35750</xdr:rowOff>
    </xdr:from>
    <xdr:to>
      <xdr:col>55</xdr:col>
      <xdr:colOff>50800</xdr:colOff>
      <xdr:row>77</xdr:row>
      <xdr:rowOff>137350</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23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47994</xdr:rowOff>
    </xdr:from>
    <xdr:to>
      <xdr:col>50</xdr:col>
      <xdr:colOff>114300</xdr:colOff>
      <xdr:row>78</xdr:row>
      <xdr:rowOff>62167</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8750300" y="13421094"/>
          <a:ext cx="889000" cy="14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28397</xdr:rowOff>
    </xdr:from>
    <xdr:to>
      <xdr:col>50</xdr:col>
      <xdr:colOff>165100</xdr:colOff>
      <xdr:row>77</xdr:row>
      <xdr:rowOff>129997</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230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146524</xdr:rowOff>
    </xdr:from>
    <xdr:ext cx="469744"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404428" y="13005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47994</xdr:rowOff>
    </xdr:from>
    <xdr:to>
      <xdr:col>45</xdr:col>
      <xdr:colOff>177800</xdr:colOff>
      <xdr:row>78</xdr:row>
      <xdr:rowOff>77406</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7861300" y="13421094"/>
          <a:ext cx="889000" cy="29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128181</xdr:rowOff>
    </xdr:from>
    <xdr:to>
      <xdr:col>46</xdr:col>
      <xdr:colOff>38100</xdr:colOff>
      <xdr:row>77</xdr:row>
      <xdr:rowOff>58331</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158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74858</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515428" y="12933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160083</xdr:rowOff>
    </xdr:from>
    <xdr:to>
      <xdr:col>41</xdr:col>
      <xdr:colOff>50800</xdr:colOff>
      <xdr:row>78</xdr:row>
      <xdr:rowOff>77406</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6972300" y="13361733"/>
          <a:ext cx="889000" cy="88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129400</xdr:rowOff>
    </xdr:from>
    <xdr:to>
      <xdr:col>41</xdr:col>
      <xdr:colOff>101600</xdr:colOff>
      <xdr:row>77</xdr:row>
      <xdr:rowOff>59550</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15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76078</xdr:rowOff>
    </xdr:from>
    <xdr:ext cx="469744"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626428" y="12934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74</xdr:row>
      <xdr:rowOff>133058</xdr:rowOff>
    </xdr:from>
    <xdr:to>
      <xdr:col>36</xdr:col>
      <xdr:colOff>165100</xdr:colOff>
      <xdr:row>75</xdr:row>
      <xdr:rowOff>63208</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2820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73</xdr:row>
      <xdr:rowOff>79735</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2595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25615</xdr:rowOff>
    </xdr:from>
    <xdr:to>
      <xdr:col>55</xdr:col>
      <xdr:colOff>50800</xdr:colOff>
      <xdr:row>78</xdr:row>
      <xdr:rowOff>127215</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398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111992</xdr:rowOff>
    </xdr:from>
    <xdr:ext cx="469744"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3313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11367</xdr:rowOff>
    </xdr:from>
    <xdr:to>
      <xdr:col>50</xdr:col>
      <xdr:colOff>165100</xdr:colOff>
      <xdr:row>78</xdr:row>
      <xdr:rowOff>112967</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384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104094</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04428" y="13477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168644</xdr:rowOff>
    </xdr:from>
    <xdr:to>
      <xdr:col>46</xdr:col>
      <xdr:colOff>38100</xdr:colOff>
      <xdr:row>78</xdr:row>
      <xdr:rowOff>98794</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370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89921</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515428" y="13463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26606</xdr:rowOff>
    </xdr:from>
    <xdr:to>
      <xdr:col>41</xdr:col>
      <xdr:colOff>101600</xdr:colOff>
      <xdr:row>78</xdr:row>
      <xdr:rowOff>128206</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399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119333</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626428" y="13492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109283</xdr:rowOff>
    </xdr:from>
    <xdr:to>
      <xdr:col>36</xdr:col>
      <xdr:colOff>165100</xdr:colOff>
      <xdr:row>78</xdr:row>
      <xdr:rowOff>39433</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310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30560</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37428" y="13403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138176</xdr:rowOff>
    </xdr:from>
    <xdr:to>
      <xdr:col>54</xdr:col>
      <xdr:colOff>189865</xdr:colOff>
      <xdr:row>99</xdr:row>
      <xdr:rowOff>104857</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568676"/>
          <a:ext cx="1270" cy="15097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108684</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7082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104857</xdr:rowOff>
    </xdr:from>
    <xdr:to>
      <xdr:col>55</xdr:col>
      <xdr:colOff>88900</xdr:colOff>
      <xdr:row>99</xdr:row>
      <xdr:rowOff>104857</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7078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84853</xdr:rowOff>
    </xdr:from>
    <xdr:ext cx="534377"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343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96,080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138176</xdr:rowOff>
    </xdr:from>
    <xdr:to>
      <xdr:col>55</xdr:col>
      <xdr:colOff>88900</xdr:colOff>
      <xdr:row>90</xdr:row>
      <xdr:rowOff>138176</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5686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116973</xdr:rowOff>
    </xdr:from>
    <xdr:to>
      <xdr:col>55</xdr:col>
      <xdr:colOff>0</xdr:colOff>
      <xdr:row>97</xdr:row>
      <xdr:rowOff>142139</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9639300" y="16747623"/>
          <a:ext cx="838200" cy="25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111014</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3987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88137</xdr:rowOff>
    </xdr:from>
    <xdr:to>
      <xdr:col>55</xdr:col>
      <xdr:colOff>50800</xdr:colOff>
      <xdr:row>97</xdr:row>
      <xdr:rowOff>18287</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54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82398</xdr:rowOff>
    </xdr:from>
    <xdr:to>
      <xdr:col>50</xdr:col>
      <xdr:colOff>114300</xdr:colOff>
      <xdr:row>97</xdr:row>
      <xdr:rowOff>116973</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8750300" y="16541598"/>
          <a:ext cx="889000" cy="206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113112</xdr:rowOff>
    </xdr:from>
    <xdr:to>
      <xdr:col>50</xdr:col>
      <xdr:colOff>165100</xdr:colOff>
      <xdr:row>97</xdr:row>
      <xdr:rowOff>43262</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72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59789</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347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82398</xdr:rowOff>
    </xdr:from>
    <xdr:to>
      <xdr:col>45</xdr:col>
      <xdr:colOff>177800</xdr:colOff>
      <xdr:row>96</xdr:row>
      <xdr:rowOff>159874</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7861300" y="16541598"/>
          <a:ext cx="889000" cy="77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110389</xdr:rowOff>
    </xdr:from>
    <xdr:to>
      <xdr:col>46</xdr:col>
      <xdr:colOff>38100</xdr:colOff>
      <xdr:row>97</xdr:row>
      <xdr:rowOff>40539</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569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31666</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662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159874</xdr:rowOff>
    </xdr:from>
    <xdr:to>
      <xdr:col>41</xdr:col>
      <xdr:colOff>50800</xdr:colOff>
      <xdr:row>97</xdr:row>
      <xdr:rowOff>37267</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6972300" y="16619074"/>
          <a:ext cx="889000" cy="48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119971</xdr:rowOff>
    </xdr:from>
    <xdr:to>
      <xdr:col>41</xdr:col>
      <xdr:colOff>101600</xdr:colOff>
      <xdr:row>97</xdr:row>
      <xdr:rowOff>50121</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579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41248</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671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35465</xdr:rowOff>
    </xdr:from>
    <xdr:to>
      <xdr:col>36</xdr:col>
      <xdr:colOff>165100</xdr:colOff>
      <xdr:row>96</xdr:row>
      <xdr:rowOff>137065</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494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153592</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269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91339</xdr:rowOff>
    </xdr:from>
    <xdr:to>
      <xdr:col>55</xdr:col>
      <xdr:colOff>50800</xdr:colOff>
      <xdr:row>98</xdr:row>
      <xdr:rowOff>21489</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721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69766</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700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66173</xdr:rowOff>
    </xdr:from>
    <xdr:to>
      <xdr:col>50</xdr:col>
      <xdr:colOff>165100</xdr:colOff>
      <xdr:row>97</xdr:row>
      <xdr:rowOff>167773</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696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158900</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789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31598</xdr:rowOff>
    </xdr:from>
    <xdr:to>
      <xdr:col>46</xdr:col>
      <xdr:colOff>38100</xdr:colOff>
      <xdr:row>96</xdr:row>
      <xdr:rowOff>133198</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490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149725</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266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109074</xdr:rowOff>
    </xdr:from>
    <xdr:to>
      <xdr:col>41</xdr:col>
      <xdr:colOff>101600</xdr:colOff>
      <xdr:row>97</xdr:row>
      <xdr:rowOff>39224</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568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55751</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343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157917</xdr:rowOff>
    </xdr:from>
    <xdr:to>
      <xdr:col>36</xdr:col>
      <xdr:colOff>165100</xdr:colOff>
      <xdr:row>97</xdr:row>
      <xdr:rowOff>88067</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617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79194</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709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79826</xdr:rowOff>
    </xdr:from>
    <xdr:to>
      <xdr:col>85</xdr:col>
      <xdr:colOff>126364</xdr:colOff>
      <xdr:row>38</xdr:row>
      <xdr:rowOff>23876</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394776"/>
          <a:ext cx="1269" cy="1144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27703</xdr:rowOff>
    </xdr:from>
    <xdr:ext cx="534377"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542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23876</xdr:rowOff>
    </xdr:from>
    <xdr:to>
      <xdr:col>86</xdr:col>
      <xdr:colOff>25400</xdr:colOff>
      <xdr:row>38</xdr:row>
      <xdr:rowOff>23876</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538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26503</xdr:rowOff>
    </xdr:from>
    <xdr:ext cx="534377"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5170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70,143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79826</xdr:rowOff>
    </xdr:from>
    <xdr:to>
      <xdr:col>86</xdr:col>
      <xdr:colOff>25400</xdr:colOff>
      <xdr:row>31</xdr:row>
      <xdr:rowOff>79826</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394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1435</xdr:rowOff>
    </xdr:from>
    <xdr:to>
      <xdr:col>85</xdr:col>
      <xdr:colOff>127000</xdr:colOff>
      <xdr:row>37</xdr:row>
      <xdr:rowOff>27076</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5481300" y="6345085"/>
          <a:ext cx="838200" cy="25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141489</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3136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163062</xdr:rowOff>
    </xdr:from>
    <xdr:to>
      <xdr:col>85</xdr:col>
      <xdr:colOff>177800</xdr:colOff>
      <xdr:row>37</xdr:row>
      <xdr:rowOff>93212</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335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1435</xdr:rowOff>
    </xdr:from>
    <xdr:to>
      <xdr:col>81</xdr:col>
      <xdr:colOff>50800</xdr:colOff>
      <xdr:row>37</xdr:row>
      <xdr:rowOff>45326</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4592300" y="6345085"/>
          <a:ext cx="889000" cy="43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32512</xdr:rowOff>
    </xdr:from>
    <xdr:to>
      <xdr:col>81</xdr:col>
      <xdr:colOff>101600</xdr:colOff>
      <xdr:row>37</xdr:row>
      <xdr:rowOff>134112</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376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125239</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6468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45326</xdr:rowOff>
    </xdr:from>
    <xdr:to>
      <xdr:col>76</xdr:col>
      <xdr:colOff>114300</xdr:colOff>
      <xdr:row>37</xdr:row>
      <xdr:rowOff>51270</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3703300" y="6388976"/>
          <a:ext cx="889000" cy="5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49714</xdr:rowOff>
    </xdr:from>
    <xdr:to>
      <xdr:col>76</xdr:col>
      <xdr:colOff>165100</xdr:colOff>
      <xdr:row>37</xdr:row>
      <xdr:rowOff>151314</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39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142441</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6486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30487</xdr:rowOff>
    </xdr:from>
    <xdr:to>
      <xdr:col>71</xdr:col>
      <xdr:colOff>177800</xdr:colOff>
      <xdr:row>37</xdr:row>
      <xdr:rowOff>51270</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2814300" y="6374137"/>
          <a:ext cx="889000" cy="20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53296</xdr:rowOff>
    </xdr:from>
    <xdr:to>
      <xdr:col>72</xdr:col>
      <xdr:colOff>38100</xdr:colOff>
      <xdr:row>37</xdr:row>
      <xdr:rowOff>154896</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396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146022</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6489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13633</xdr:rowOff>
    </xdr:from>
    <xdr:to>
      <xdr:col>67</xdr:col>
      <xdr:colOff>101600</xdr:colOff>
      <xdr:row>37</xdr:row>
      <xdr:rowOff>115233</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357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106360</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6450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147726</xdr:rowOff>
    </xdr:from>
    <xdr:to>
      <xdr:col>85</xdr:col>
      <xdr:colOff>177800</xdr:colOff>
      <xdr:row>37</xdr:row>
      <xdr:rowOff>77876</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6319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170603</xdr:rowOff>
    </xdr:from>
    <xdr:ext cx="534377"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6171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122085</xdr:rowOff>
    </xdr:from>
    <xdr:to>
      <xdr:col>81</xdr:col>
      <xdr:colOff>101600</xdr:colOff>
      <xdr:row>37</xdr:row>
      <xdr:rowOff>52235</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294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68762</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14111" y="6069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165976</xdr:rowOff>
    </xdr:from>
    <xdr:to>
      <xdr:col>76</xdr:col>
      <xdr:colOff>165100</xdr:colOff>
      <xdr:row>37</xdr:row>
      <xdr:rowOff>96126</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338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112653</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25111" y="6113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470</xdr:rowOff>
    </xdr:from>
    <xdr:to>
      <xdr:col>72</xdr:col>
      <xdr:colOff>38100</xdr:colOff>
      <xdr:row>37</xdr:row>
      <xdr:rowOff>102070</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634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118597</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36111" y="6119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151137</xdr:rowOff>
    </xdr:from>
    <xdr:to>
      <xdr:col>67</xdr:col>
      <xdr:colOff>101600</xdr:colOff>
      <xdr:row>37</xdr:row>
      <xdr:rowOff>81287</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323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97814</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47111" y="6098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a:extLst>
            <a:ext uri="{FF2B5EF4-FFF2-40B4-BE49-F238E27FC236}">
              <a16:creationId xmlns:a16="http://schemas.microsoft.com/office/drawing/2014/main" id="{00000000-0008-0000-07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49047</xdr:rowOff>
    </xdr:from>
    <xdr:to>
      <xdr:col>85</xdr:col>
      <xdr:colOff>126364</xdr:colOff>
      <xdr:row>59</xdr:row>
      <xdr:rowOff>44514</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6317595" y="8792997"/>
          <a:ext cx="1269" cy="1367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48341</xdr:rowOff>
    </xdr:from>
    <xdr:ext cx="534377" cy="259045"/>
    <xdr:sp macro="" textlink="">
      <xdr:nvSpPr>
        <xdr:cNvPr id="571" name="教育費最小値テキスト">
          <a:extLst>
            <a:ext uri="{FF2B5EF4-FFF2-40B4-BE49-F238E27FC236}">
              <a16:creationId xmlns:a16="http://schemas.microsoft.com/office/drawing/2014/main" id="{00000000-0008-0000-0700-00003B020000}"/>
            </a:ext>
          </a:extLst>
        </xdr:cNvPr>
        <xdr:cNvSpPr txBox="1"/>
      </xdr:nvSpPr>
      <xdr:spPr>
        <a:xfrm>
          <a:off x="16370300" y="10163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44514</xdr:rowOff>
    </xdr:from>
    <xdr:to>
      <xdr:col>86</xdr:col>
      <xdr:colOff>25400</xdr:colOff>
      <xdr:row>59</xdr:row>
      <xdr:rowOff>44514</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10160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167174</xdr:rowOff>
    </xdr:from>
    <xdr:ext cx="599010" cy="259045"/>
    <xdr:sp macro="" textlink="">
      <xdr:nvSpPr>
        <xdr:cNvPr id="573" name="教育費最大値テキスト">
          <a:extLst>
            <a:ext uri="{FF2B5EF4-FFF2-40B4-BE49-F238E27FC236}">
              <a16:creationId xmlns:a16="http://schemas.microsoft.com/office/drawing/2014/main" id="{00000000-0008-0000-0700-00003D020000}"/>
            </a:ext>
          </a:extLst>
        </xdr:cNvPr>
        <xdr:cNvSpPr txBox="1"/>
      </xdr:nvSpPr>
      <xdr:spPr>
        <a:xfrm>
          <a:off x="16370300" y="8568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137,638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49047</xdr:rowOff>
    </xdr:from>
    <xdr:to>
      <xdr:col>86</xdr:col>
      <xdr:colOff>25400</xdr:colOff>
      <xdr:row>51</xdr:row>
      <xdr:rowOff>49047</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8792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148539</xdr:rowOff>
    </xdr:from>
    <xdr:to>
      <xdr:col>85</xdr:col>
      <xdr:colOff>127000</xdr:colOff>
      <xdr:row>58</xdr:row>
      <xdr:rowOff>103772</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5481300" y="9921189"/>
          <a:ext cx="838200" cy="126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32224</xdr:rowOff>
    </xdr:from>
    <xdr:ext cx="534377" cy="259045"/>
    <xdr:sp macro="" textlink="">
      <xdr:nvSpPr>
        <xdr:cNvPr id="576" name="教育費平均値テキスト">
          <a:extLst>
            <a:ext uri="{FF2B5EF4-FFF2-40B4-BE49-F238E27FC236}">
              <a16:creationId xmlns:a16="http://schemas.microsoft.com/office/drawing/2014/main" id="{00000000-0008-0000-0700-000040020000}"/>
            </a:ext>
          </a:extLst>
        </xdr:cNvPr>
        <xdr:cNvSpPr txBox="1"/>
      </xdr:nvSpPr>
      <xdr:spPr>
        <a:xfrm>
          <a:off x="16370300" y="96334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9347</xdr:rowOff>
    </xdr:from>
    <xdr:to>
      <xdr:col>85</xdr:col>
      <xdr:colOff>177800</xdr:colOff>
      <xdr:row>57</xdr:row>
      <xdr:rowOff>110947</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6268700" y="9781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103772</xdr:rowOff>
    </xdr:from>
    <xdr:to>
      <xdr:col>81</xdr:col>
      <xdr:colOff>50800</xdr:colOff>
      <xdr:row>58</xdr:row>
      <xdr:rowOff>141783</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4592300" y="10047872"/>
          <a:ext cx="889000" cy="38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58521</xdr:rowOff>
    </xdr:from>
    <xdr:to>
      <xdr:col>81</xdr:col>
      <xdr:colOff>101600</xdr:colOff>
      <xdr:row>57</xdr:row>
      <xdr:rowOff>160121</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5430500" y="9831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5198</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5214111" y="9606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141783</xdr:rowOff>
    </xdr:from>
    <xdr:to>
      <xdr:col>76</xdr:col>
      <xdr:colOff>114300</xdr:colOff>
      <xdr:row>59</xdr:row>
      <xdr:rowOff>28486</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3703300" y="10085883"/>
          <a:ext cx="889000" cy="58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103556</xdr:rowOff>
    </xdr:from>
    <xdr:to>
      <xdr:col>76</xdr:col>
      <xdr:colOff>165100</xdr:colOff>
      <xdr:row>58</xdr:row>
      <xdr:rowOff>33706</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4541500" y="9876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50233</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325111" y="9651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141795</xdr:rowOff>
    </xdr:from>
    <xdr:to>
      <xdr:col>71</xdr:col>
      <xdr:colOff>177800</xdr:colOff>
      <xdr:row>59</xdr:row>
      <xdr:rowOff>28486</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2814300" y="10085895"/>
          <a:ext cx="889000" cy="58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118897</xdr:rowOff>
    </xdr:from>
    <xdr:to>
      <xdr:col>72</xdr:col>
      <xdr:colOff>38100</xdr:colOff>
      <xdr:row>58</xdr:row>
      <xdr:rowOff>49047</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3652500" y="9891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65574</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436111" y="9666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170599</xdr:rowOff>
    </xdr:from>
    <xdr:to>
      <xdr:col>67</xdr:col>
      <xdr:colOff>101600</xdr:colOff>
      <xdr:row>57</xdr:row>
      <xdr:rowOff>100749</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2763500" y="9771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117276</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547111" y="9547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97739</xdr:rowOff>
    </xdr:from>
    <xdr:to>
      <xdr:col>85</xdr:col>
      <xdr:colOff>177800</xdr:colOff>
      <xdr:row>58</xdr:row>
      <xdr:rowOff>27889</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6268700" y="9870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76166</xdr:rowOff>
    </xdr:from>
    <xdr:ext cx="534377" cy="259045"/>
    <xdr:sp macro="" textlink="">
      <xdr:nvSpPr>
        <xdr:cNvPr id="595" name="教育費該当値テキスト">
          <a:extLst>
            <a:ext uri="{FF2B5EF4-FFF2-40B4-BE49-F238E27FC236}">
              <a16:creationId xmlns:a16="http://schemas.microsoft.com/office/drawing/2014/main" id="{00000000-0008-0000-0700-000053020000}"/>
            </a:ext>
          </a:extLst>
        </xdr:cNvPr>
        <xdr:cNvSpPr txBox="1"/>
      </xdr:nvSpPr>
      <xdr:spPr>
        <a:xfrm>
          <a:off x="16370300" y="9848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52972</xdr:rowOff>
    </xdr:from>
    <xdr:to>
      <xdr:col>81</xdr:col>
      <xdr:colOff>101600</xdr:colOff>
      <xdr:row>58</xdr:row>
      <xdr:rowOff>154572</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5430500" y="9997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145699</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14111" y="10089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90983</xdr:rowOff>
    </xdr:from>
    <xdr:to>
      <xdr:col>76</xdr:col>
      <xdr:colOff>165100</xdr:colOff>
      <xdr:row>59</xdr:row>
      <xdr:rowOff>21133</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4541500" y="10035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59</xdr:row>
      <xdr:rowOff>12260</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325111" y="10127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149136</xdr:rowOff>
    </xdr:from>
    <xdr:to>
      <xdr:col>72</xdr:col>
      <xdr:colOff>38100</xdr:colOff>
      <xdr:row>59</xdr:row>
      <xdr:rowOff>79286</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3652500" y="10093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59</xdr:row>
      <xdr:rowOff>70413</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3436111" y="10185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90995</xdr:rowOff>
    </xdr:from>
    <xdr:to>
      <xdr:col>67</xdr:col>
      <xdr:colOff>101600</xdr:colOff>
      <xdr:row>59</xdr:row>
      <xdr:rowOff>21145</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2763500" y="10035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59</xdr:row>
      <xdr:rowOff>12272</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547111" y="10127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a:extLst>
            <a:ext uri="{FF2B5EF4-FFF2-40B4-BE49-F238E27FC236}">
              <a16:creationId xmlns:a16="http://schemas.microsoft.com/office/drawing/2014/main" id="{00000000-0008-0000-07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30800</xdr:rowOff>
    </xdr:from>
    <xdr:to>
      <xdr:col>85</xdr:col>
      <xdr:colOff>126364</xdr:colOff>
      <xdr:row>79</xdr:row>
      <xdr:rowOff>98879</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6317595" y="12203750"/>
          <a:ext cx="1269" cy="1439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136078</xdr:rowOff>
    </xdr:from>
    <xdr:ext cx="249299" cy="259045"/>
    <xdr:sp macro="" textlink="">
      <xdr:nvSpPr>
        <xdr:cNvPr id="630" name="災害復旧費最小値テキスト">
          <a:extLst>
            <a:ext uri="{FF2B5EF4-FFF2-40B4-BE49-F238E27FC236}">
              <a16:creationId xmlns:a16="http://schemas.microsoft.com/office/drawing/2014/main" id="{00000000-0008-0000-0700-000076020000}"/>
            </a:ext>
          </a:extLst>
        </xdr:cNvPr>
        <xdr:cNvSpPr txBox="1"/>
      </xdr:nvSpPr>
      <xdr:spPr>
        <a:xfrm>
          <a:off x="16370300" y="1368062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148927</xdr:rowOff>
    </xdr:from>
    <xdr:ext cx="599010" cy="259045"/>
    <xdr:sp macro="" textlink="">
      <xdr:nvSpPr>
        <xdr:cNvPr id="632" name="災害復旧費最大値テキスト">
          <a:extLst>
            <a:ext uri="{FF2B5EF4-FFF2-40B4-BE49-F238E27FC236}">
              <a16:creationId xmlns:a16="http://schemas.microsoft.com/office/drawing/2014/main" id="{00000000-0008-0000-0700-000078020000}"/>
            </a:ext>
          </a:extLst>
        </xdr:cNvPr>
        <xdr:cNvSpPr txBox="1"/>
      </xdr:nvSpPr>
      <xdr:spPr>
        <a:xfrm>
          <a:off x="16370300" y="11978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132,254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30800</xdr:rowOff>
    </xdr:from>
    <xdr:to>
      <xdr:col>86</xdr:col>
      <xdr:colOff>25400</xdr:colOff>
      <xdr:row>71</xdr:row>
      <xdr:rowOff>30800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2203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53528</xdr:rowOff>
    </xdr:from>
    <xdr:ext cx="469744" cy="259045"/>
    <xdr:sp macro="" textlink="">
      <xdr:nvSpPr>
        <xdr:cNvPr id="635" name="災害復旧費平均値テキスト">
          <a:extLst>
            <a:ext uri="{FF2B5EF4-FFF2-40B4-BE49-F238E27FC236}">
              <a16:creationId xmlns:a16="http://schemas.microsoft.com/office/drawing/2014/main" id="{00000000-0008-0000-0700-00007B020000}"/>
            </a:ext>
          </a:extLst>
        </xdr:cNvPr>
        <xdr:cNvSpPr txBox="1"/>
      </xdr:nvSpPr>
      <xdr:spPr>
        <a:xfrm>
          <a:off x="16370300" y="134266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30651</xdr:rowOff>
    </xdr:from>
    <xdr:to>
      <xdr:col>85</xdr:col>
      <xdr:colOff>177800</xdr:colOff>
      <xdr:row>79</xdr:row>
      <xdr:rowOff>132251</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6268700" y="13575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37650</xdr:rowOff>
    </xdr:from>
    <xdr:to>
      <xdr:col>81</xdr:col>
      <xdr:colOff>101600</xdr:colOff>
      <xdr:row>79</xdr:row>
      <xdr:rowOff>139250</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5430500" y="135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155777</xdr:rowOff>
    </xdr:from>
    <xdr:ext cx="378565"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92017" y="133574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36823</xdr:rowOff>
    </xdr:from>
    <xdr:to>
      <xdr:col>76</xdr:col>
      <xdr:colOff>165100</xdr:colOff>
      <xdr:row>79</xdr:row>
      <xdr:rowOff>138423</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4541500" y="13581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154950</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357428" y="13356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36354</xdr:rowOff>
    </xdr:from>
    <xdr:to>
      <xdr:col>72</xdr:col>
      <xdr:colOff>38100</xdr:colOff>
      <xdr:row>79</xdr:row>
      <xdr:rowOff>137954</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3652500" y="13580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154481</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468428" y="13356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1107</xdr:rowOff>
    </xdr:from>
    <xdr:to>
      <xdr:col>67</xdr:col>
      <xdr:colOff>101600</xdr:colOff>
      <xdr:row>79</xdr:row>
      <xdr:rowOff>102707</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2763500" y="13545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119234</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579428" y="13320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79</xdr:row>
      <xdr:rowOff>9078</xdr:rowOff>
    </xdr:from>
    <xdr:ext cx="249299" cy="259045"/>
    <xdr:sp macro="" textlink="">
      <xdr:nvSpPr>
        <xdr:cNvPr id="654" name="災害復旧費該当値テキスト">
          <a:extLst>
            <a:ext uri="{FF2B5EF4-FFF2-40B4-BE49-F238E27FC236}">
              <a16:creationId xmlns:a16="http://schemas.microsoft.com/office/drawing/2014/main" id="{00000000-0008-0000-0700-00008E020000}"/>
            </a:ext>
          </a:extLst>
        </xdr:cNvPr>
        <xdr:cNvSpPr txBox="1"/>
      </xdr:nvSpPr>
      <xdr:spPr>
        <a:xfrm>
          <a:off x="16370300" y="1355362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a:extLst>
            <a:ext uri="{FF2B5EF4-FFF2-40B4-BE49-F238E27FC236}">
              <a16:creationId xmlns:a16="http://schemas.microsoft.com/office/drawing/2014/main" id="{00000000-0008-0000-0700-0000A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90488</xdr:rowOff>
    </xdr:from>
    <xdr:to>
      <xdr:col>85</xdr:col>
      <xdr:colOff>126364</xdr:colOff>
      <xdr:row>98</xdr:row>
      <xdr:rowOff>83375</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6317595" y="15520988"/>
          <a:ext cx="1269" cy="1364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87202</xdr:rowOff>
    </xdr:from>
    <xdr:ext cx="534377" cy="259045"/>
    <xdr:sp macro="" textlink="">
      <xdr:nvSpPr>
        <xdr:cNvPr id="687" name="公債費最小値テキスト">
          <a:extLst>
            <a:ext uri="{FF2B5EF4-FFF2-40B4-BE49-F238E27FC236}">
              <a16:creationId xmlns:a16="http://schemas.microsoft.com/office/drawing/2014/main" id="{00000000-0008-0000-0700-0000AF020000}"/>
            </a:ext>
          </a:extLst>
        </xdr:cNvPr>
        <xdr:cNvSpPr txBox="1"/>
      </xdr:nvSpPr>
      <xdr:spPr>
        <a:xfrm>
          <a:off x="16370300" y="16889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83375</xdr:rowOff>
    </xdr:from>
    <xdr:to>
      <xdr:col>86</xdr:col>
      <xdr:colOff>25400</xdr:colOff>
      <xdr:row>98</xdr:row>
      <xdr:rowOff>83375</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6885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37165</xdr:rowOff>
    </xdr:from>
    <xdr:ext cx="599010" cy="259045"/>
    <xdr:sp macro="" textlink="">
      <xdr:nvSpPr>
        <xdr:cNvPr id="689" name="公債費最大値テキスト">
          <a:extLst>
            <a:ext uri="{FF2B5EF4-FFF2-40B4-BE49-F238E27FC236}">
              <a16:creationId xmlns:a16="http://schemas.microsoft.com/office/drawing/2014/main" id="{00000000-0008-0000-0700-0000B1020000}"/>
            </a:ext>
          </a:extLst>
        </xdr:cNvPr>
        <xdr:cNvSpPr txBox="1"/>
      </xdr:nvSpPr>
      <xdr:spPr>
        <a:xfrm>
          <a:off x="16370300" y="15296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117,875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90488</xdr:rowOff>
    </xdr:from>
    <xdr:to>
      <xdr:col>86</xdr:col>
      <xdr:colOff>25400</xdr:colOff>
      <xdr:row>90</xdr:row>
      <xdr:rowOff>90488</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5520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116712</xdr:rowOff>
    </xdr:from>
    <xdr:to>
      <xdr:col>85</xdr:col>
      <xdr:colOff>127000</xdr:colOff>
      <xdr:row>97</xdr:row>
      <xdr:rowOff>122313</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5481300" y="16747362"/>
          <a:ext cx="838200" cy="5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83114</xdr:rowOff>
    </xdr:from>
    <xdr:ext cx="534377" cy="259045"/>
    <xdr:sp macro="" textlink="">
      <xdr:nvSpPr>
        <xdr:cNvPr id="692" name="公債費平均値テキスト">
          <a:extLst>
            <a:ext uri="{FF2B5EF4-FFF2-40B4-BE49-F238E27FC236}">
              <a16:creationId xmlns:a16="http://schemas.microsoft.com/office/drawing/2014/main" id="{00000000-0008-0000-0700-0000B4020000}"/>
            </a:ext>
          </a:extLst>
        </xdr:cNvPr>
        <xdr:cNvSpPr txBox="1"/>
      </xdr:nvSpPr>
      <xdr:spPr>
        <a:xfrm>
          <a:off x="16370300" y="163708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60237</xdr:rowOff>
    </xdr:from>
    <xdr:to>
      <xdr:col>85</xdr:col>
      <xdr:colOff>177800</xdr:colOff>
      <xdr:row>96</xdr:row>
      <xdr:rowOff>161837</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6268700" y="16519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96825</xdr:rowOff>
    </xdr:from>
    <xdr:to>
      <xdr:col>81</xdr:col>
      <xdr:colOff>50800</xdr:colOff>
      <xdr:row>97</xdr:row>
      <xdr:rowOff>116712</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4592300" y="16727475"/>
          <a:ext cx="889000" cy="19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55981</xdr:rowOff>
    </xdr:from>
    <xdr:to>
      <xdr:col>81</xdr:col>
      <xdr:colOff>101600</xdr:colOff>
      <xdr:row>96</xdr:row>
      <xdr:rowOff>157581</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5430500" y="16515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2658</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14111" y="16290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86385</xdr:rowOff>
    </xdr:from>
    <xdr:to>
      <xdr:col>76</xdr:col>
      <xdr:colOff>114300</xdr:colOff>
      <xdr:row>97</xdr:row>
      <xdr:rowOff>96825</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3703300" y="16717035"/>
          <a:ext cx="889000" cy="10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48640</xdr:rowOff>
    </xdr:from>
    <xdr:to>
      <xdr:col>76</xdr:col>
      <xdr:colOff>165100</xdr:colOff>
      <xdr:row>96</xdr:row>
      <xdr:rowOff>150240</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4541500" y="1650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166767</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325111" y="16283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86246</xdr:rowOff>
    </xdr:from>
    <xdr:to>
      <xdr:col>71</xdr:col>
      <xdr:colOff>177800</xdr:colOff>
      <xdr:row>97</xdr:row>
      <xdr:rowOff>86385</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2814300" y="16716896"/>
          <a:ext cx="889000" cy="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52921</xdr:rowOff>
    </xdr:from>
    <xdr:to>
      <xdr:col>72</xdr:col>
      <xdr:colOff>38100</xdr:colOff>
      <xdr:row>96</xdr:row>
      <xdr:rowOff>154521</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3652500" y="16512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171048</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436111" y="1628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3733</xdr:rowOff>
    </xdr:from>
    <xdr:to>
      <xdr:col>67</xdr:col>
      <xdr:colOff>101600</xdr:colOff>
      <xdr:row>96</xdr:row>
      <xdr:rowOff>105333</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2763500" y="16462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121860</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547111" y="16238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71513</xdr:rowOff>
    </xdr:from>
    <xdr:to>
      <xdr:col>85</xdr:col>
      <xdr:colOff>177800</xdr:colOff>
      <xdr:row>98</xdr:row>
      <xdr:rowOff>1663</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6268700" y="16702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49940</xdr:rowOff>
    </xdr:from>
    <xdr:ext cx="534377" cy="259045"/>
    <xdr:sp macro="" textlink="">
      <xdr:nvSpPr>
        <xdr:cNvPr id="711" name="公債費該当値テキスト">
          <a:extLst>
            <a:ext uri="{FF2B5EF4-FFF2-40B4-BE49-F238E27FC236}">
              <a16:creationId xmlns:a16="http://schemas.microsoft.com/office/drawing/2014/main" id="{00000000-0008-0000-0700-0000C7020000}"/>
            </a:ext>
          </a:extLst>
        </xdr:cNvPr>
        <xdr:cNvSpPr txBox="1"/>
      </xdr:nvSpPr>
      <xdr:spPr>
        <a:xfrm>
          <a:off x="16370300" y="16680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65912</xdr:rowOff>
    </xdr:from>
    <xdr:to>
      <xdr:col>81</xdr:col>
      <xdr:colOff>101600</xdr:colOff>
      <xdr:row>97</xdr:row>
      <xdr:rowOff>167512</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5430500" y="16696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158639</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14111" y="16789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46025</xdr:rowOff>
    </xdr:from>
    <xdr:to>
      <xdr:col>76</xdr:col>
      <xdr:colOff>165100</xdr:colOff>
      <xdr:row>97</xdr:row>
      <xdr:rowOff>147625</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4541500" y="16676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138752</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325111" y="16769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35585</xdr:rowOff>
    </xdr:from>
    <xdr:to>
      <xdr:col>72</xdr:col>
      <xdr:colOff>38100</xdr:colOff>
      <xdr:row>97</xdr:row>
      <xdr:rowOff>137185</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3652500" y="16666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128312</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3436111" y="16758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35446</xdr:rowOff>
    </xdr:from>
    <xdr:to>
      <xdr:col>67</xdr:col>
      <xdr:colOff>101600</xdr:colOff>
      <xdr:row>97</xdr:row>
      <xdr:rowOff>137046</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2763500" y="16666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128173</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2547111" y="16758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a:extLst>
            <a:ext uri="{FF2B5EF4-FFF2-40B4-BE49-F238E27FC236}">
              <a16:creationId xmlns:a16="http://schemas.microsoft.com/office/drawing/2014/main" id="{00000000-0008-0000-07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104313</xdr:rowOff>
    </xdr:from>
    <xdr:to>
      <xdr:col>116</xdr:col>
      <xdr:colOff>62864</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flipV="1">
          <a:off x="22159595" y="5590713"/>
          <a:ext cx="1269" cy="10640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9801</xdr:rowOff>
    </xdr:from>
    <xdr:ext cx="249299" cy="259045"/>
    <xdr:sp macro="" textlink="">
      <xdr:nvSpPr>
        <xdr:cNvPr id="742" name="諸支出金最小値テキスト">
          <a:extLst>
            <a:ext uri="{FF2B5EF4-FFF2-40B4-BE49-F238E27FC236}">
              <a16:creationId xmlns:a16="http://schemas.microsoft.com/office/drawing/2014/main" id="{00000000-0008-0000-0700-0000E6020000}"/>
            </a:ext>
          </a:extLst>
        </xdr:cNvPr>
        <xdr:cNvSpPr txBox="1"/>
      </xdr:nvSpPr>
      <xdr:spPr>
        <a:xfrm>
          <a:off x="22212300" y="66963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50990</xdr:rowOff>
    </xdr:from>
    <xdr:ext cx="534377" cy="259045"/>
    <xdr:sp macro="" textlink="">
      <xdr:nvSpPr>
        <xdr:cNvPr id="744" name="諸支出金最大値テキスト">
          <a:extLst>
            <a:ext uri="{FF2B5EF4-FFF2-40B4-BE49-F238E27FC236}">
              <a16:creationId xmlns:a16="http://schemas.microsoft.com/office/drawing/2014/main" id="{00000000-0008-0000-0700-0000E8020000}"/>
            </a:ext>
          </a:extLst>
        </xdr:cNvPr>
        <xdr:cNvSpPr txBox="1"/>
      </xdr:nvSpPr>
      <xdr:spPr>
        <a:xfrm>
          <a:off x="22212300" y="5365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23,274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104313</xdr:rowOff>
    </xdr:from>
    <xdr:to>
      <xdr:col>116</xdr:col>
      <xdr:colOff>152400</xdr:colOff>
      <xdr:row>32</xdr:row>
      <xdr:rowOff>104313</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5590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98701</xdr:rowOff>
    </xdr:from>
    <xdr:ext cx="378565" cy="259045"/>
    <xdr:sp macro="" textlink="">
      <xdr:nvSpPr>
        <xdr:cNvPr id="747" name="諸支出金平均値テキスト">
          <a:extLst>
            <a:ext uri="{FF2B5EF4-FFF2-40B4-BE49-F238E27FC236}">
              <a16:creationId xmlns:a16="http://schemas.microsoft.com/office/drawing/2014/main" id="{00000000-0008-0000-0700-0000EB020000}"/>
            </a:ext>
          </a:extLst>
        </xdr:cNvPr>
        <xdr:cNvSpPr txBox="1"/>
      </xdr:nvSpPr>
      <xdr:spPr>
        <a:xfrm>
          <a:off x="22212300" y="64423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75824</xdr:rowOff>
    </xdr:from>
    <xdr:to>
      <xdr:col>116</xdr:col>
      <xdr:colOff>114300</xdr:colOff>
      <xdr:row>39</xdr:row>
      <xdr:rowOff>5974</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2110700" y="6590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86020</xdr:rowOff>
    </xdr:from>
    <xdr:to>
      <xdr:col>112</xdr:col>
      <xdr:colOff>38100</xdr:colOff>
      <xdr:row>39</xdr:row>
      <xdr:rowOff>16170</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1272500" y="6601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32697</xdr:rowOff>
    </xdr:from>
    <xdr:ext cx="313932"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66333" y="63763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87117</xdr:rowOff>
    </xdr:from>
    <xdr:to>
      <xdr:col>107</xdr:col>
      <xdr:colOff>101600</xdr:colOff>
      <xdr:row>39</xdr:row>
      <xdr:rowOff>17267</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0383500" y="6602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33794</xdr:rowOff>
    </xdr:from>
    <xdr:ext cx="313932"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277333" y="637744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81219</xdr:rowOff>
    </xdr:from>
    <xdr:to>
      <xdr:col>102</xdr:col>
      <xdr:colOff>165100</xdr:colOff>
      <xdr:row>39</xdr:row>
      <xdr:rowOff>11369</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9494500" y="6596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27896</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56017" y="63715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85562</xdr:rowOff>
    </xdr:from>
    <xdr:to>
      <xdr:col>98</xdr:col>
      <xdr:colOff>38100</xdr:colOff>
      <xdr:row>39</xdr:row>
      <xdr:rowOff>15712</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8605500" y="6600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32240</xdr:rowOff>
    </xdr:from>
    <xdr:ext cx="313932"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99333" y="637589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54251</xdr:rowOff>
    </xdr:from>
    <xdr:ext cx="249299" cy="259045"/>
    <xdr:sp macro="" textlink="">
      <xdr:nvSpPr>
        <xdr:cNvPr id="766" name="諸支出金該当値テキスト">
          <a:extLst>
            <a:ext uri="{FF2B5EF4-FFF2-40B4-BE49-F238E27FC236}">
              <a16:creationId xmlns:a16="http://schemas.microsoft.com/office/drawing/2014/main" id="{00000000-0008-0000-0700-0000FE020000}"/>
            </a:ext>
          </a:extLst>
        </xdr:cNvPr>
        <xdr:cNvSpPr txBox="1"/>
      </xdr:nvSpPr>
      <xdr:spPr>
        <a:xfrm>
          <a:off x="22212300" y="65693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1" name="前年度繰上充用金最小値テキスト">
          <a:extLst>
            <a:ext uri="{FF2B5EF4-FFF2-40B4-BE49-F238E27FC236}">
              <a16:creationId xmlns:a16="http://schemas.microsoft.com/office/drawing/2014/main" id="{00000000-0008-0000-0700-000017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3" name="前年度繰上充用金最大値テキスト">
          <a:extLst>
            <a:ext uri="{FF2B5EF4-FFF2-40B4-BE49-F238E27FC236}">
              <a16:creationId xmlns:a16="http://schemas.microsoft.com/office/drawing/2014/main" id="{00000000-0008-0000-0700-000019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6" name="前年度繰上充用金平均値テキスト">
          <a:extLst>
            <a:ext uri="{FF2B5EF4-FFF2-40B4-BE49-F238E27FC236}">
              <a16:creationId xmlns:a16="http://schemas.microsoft.com/office/drawing/2014/main" id="{00000000-0008-0000-0700-00001C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5" name="前年度繰上充用金該当値テキスト">
          <a:extLst>
            <a:ext uri="{FF2B5EF4-FFF2-40B4-BE49-F238E27FC236}">
              <a16:creationId xmlns:a16="http://schemas.microsoft.com/office/drawing/2014/main" id="{00000000-0008-0000-0700-00002F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・民生費は住民１人当たり</a:t>
          </a:r>
          <a:r>
            <a:rPr kumimoji="1" lang="en-US" altLang="ja-JP" sz="1300">
              <a:latin typeface="ＭＳ Ｐゴシック" panose="020B0600070205080204" pitchFamily="50" charset="-128"/>
              <a:ea typeface="ＭＳ Ｐゴシック" panose="020B0600070205080204" pitchFamily="50" charset="-128"/>
            </a:rPr>
            <a:t>187,154</a:t>
          </a:r>
          <a:r>
            <a:rPr kumimoji="1" lang="ja-JP" altLang="en-US" sz="1300">
              <a:latin typeface="ＭＳ Ｐゴシック" panose="020B0600070205080204" pitchFamily="50" charset="-128"/>
              <a:ea typeface="ＭＳ Ｐゴシック" panose="020B0600070205080204" pitchFamily="50" charset="-128"/>
            </a:rPr>
            <a:t>円となっており、類似団体平均を下回っている。令和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年度はもみの木園建替え工事の着工や児童手当の受給対象年齢の拡大などにより増加した。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・衛生費は住民１人当たり</a:t>
          </a:r>
          <a:r>
            <a:rPr kumimoji="1" lang="en-US" altLang="ja-JP" sz="1300">
              <a:latin typeface="ＭＳ Ｐゴシック" panose="020B0600070205080204" pitchFamily="50" charset="-128"/>
              <a:ea typeface="ＭＳ Ｐゴシック" panose="020B0600070205080204" pitchFamily="50" charset="-128"/>
            </a:rPr>
            <a:t>32,566</a:t>
          </a:r>
          <a:r>
            <a:rPr kumimoji="1" lang="ja-JP" altLang="en-US" sz="1300">
              <a:latin typeface="ＭＳ Ｐゴシック" panose="020B0600070205080204" pitchFamily="50" charset="-128"/>
              <a:ea typeface="ＭＳ Ｐゴシック" panose="020B0600070205080204" pitchFamily="50" charset="-128"/>
            </a:rPr>
            <a:t>円となっており、類似団体平均を下回っている。令和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年度は新型コロナウイルスワクチンが定期接種となったことで減となっている一方、可燃ごみ収集業務や乳幼児健診の委託化などにより増加した。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・土木費は住民１人当たり</a:t>
          </a:r>
          <a:r>
            <a:rPr kumimoji="1" lang="en-US" altLang="ja-JP" sz="1300">
              <a:latin typeface="ＭＳ Ｐゴシック" panose="020B0600070205080204" pitchFamily="50" charset="-128"/>
              <a:ea typeface="ＭＳ Ｐゴシック" panose="020B0600070205080204" pitchFamily="50" charset="-128"/>
            </a:rPr>
            <a:t>32,872</a:t>
          </a:r>
          <a:r>
            <a:rPr kumimoji="1" lang="ja-JP" altLang="en-US" sz="1300">
              <a:latin typeface="ＭＳ Ｐゴシック" panose="020B0600070205080204" pitchFamily="50" charset="-128"/>
              <a:ea typeface="ＭＳ Ｐゴシック" panose="020B0600070205080204" pitchFamily="50" charset="-128"/>
            </a:rPr>
            <a:t>円となっており、類似団体平均を下回っている。令和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年度は光綾公園再整備事業の進捗に伴う工事費の減や終末処理場消化施設等の整備完了により減少した。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・教育費は住民１人当たり</a:t>
          </a:r>
          <a:r>
            <a:rPr kumimoji="1" lang="en-US" altLang="ja-JP" sz="1300">
              <a:latin typeface="ＭＳ Ｐゴシック" panose="020B0600070205080204" pitchFamily="50" charset="-128"/>
              <a:ea typeface="ＭＳ Ｐゴシック" panose="020B0600070205080204" pitchFamily="50" charset="-128"/>
            </a:rPr>
            <a:t>48,804</a:t>
          </a:r>
          <a:r>
            <a:rPr kumimoji="1" lang="ja-JP" altLang="en-US" sz="1300">
              <a:latin typeface="ＭＳ Ｐゴシック" panose="020B0600070205080204" pitchFamily="50" charset="-128"/>
              <a:ea typeface="ＭＳ Ｐゴシック" panose="020B0600070205080204" pitchFamily="50" charset="-128"/>
            </a:rPr>
            <a:t>円となっており、類似団体平均を下回っている。令和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年度は中学校体育館空調設備設置工事完了などで減となった一方、学校給食費の公会計化やコミュニティ供用施設の建設工事実施などにより前年度に比べ増加した。</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神奈川県綾瀬市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　</a:t>
          </a:r>
          <a:r>
            <a:rPr kumimoji="1" lang="ja-JP" altLang="en-US" sz="1050">
              <a:latin typeface="ＭＳ ゴシック" pitchFamily="49" charset="-128"/>
              <a:ea typeface="ＭＳ ゴシック" pitchFamily="49" charset="-128"/>
            </a:rPr>
            <a:t>財政調整基金の標準財政規模に対する割合は、令和</a:t>
          </a:r>
          <a:r>
            <a:rPr kumimoji="1" lang="en-US" altLang="ja-JP" sz="1050">
              <a:latin typeface="ＭＳ ゴシック" pitchFamily="49" charset="-128"/>
              <a:ea typeface="ＭＳ ゴシック" pitchFamily="49" charset="-128"/>
            </a:rPr>
            <a:t>6</a:t>
          </a:r>
          <a:r>
            <a:rPr kumimoji="1" lang="ja-JP" altLang="en-US" sz="1050">
              <a:latin typeface="ＭＳ ゴシック" pitchFamily="49" charset="-128"/>
              <a:ea typeface="ＭＳ ゴシック" pitchFamily="49" charset="-128"/>
            </a:rPr>
            <a:t>年度については変動が少ない一方、標準財政規模が増額したことにより、</a:t>
          </a:r>
          <a:r>
            <a:rPr kumimoji="1" lang="en-US" altLang="ja-JP" sz="1050">
              <a:latin typeface="ＭＳ ゴシック" pitchFamily="49" charset="-128"/>
              <a:ea typeface="ＭＳ ゴシック" pitchFamily="49" charset="-128"/>
            </a:rPr>
            <a:t>0.21</a:t>
          </a:r>
          <a:r>
            <a:rPr kumimoji="1" lang="ja-JP" altLang="en-US" sz="1050">
              <a:latin typeface="ＭＳ ゴシック" pitchFamily="49" charset="-128"/>
              <a:ea typeface="ＭＳ ゴシック" pitchFamily="49" charset="-128"/>
            </a:rPr>
            <a:t>ポイントの減となった。今後も将来の財政リスクに備えるため、標準財政規模の</a:t>
          </a:r>
          <a:r>
            <a:rPr kumimoji="1" lang="en-US" altLang="ja-JP" sz="1050">
              <a:latin typeface="ＭＳ ゴシック" pitchFamily="49" charset="-128"/>
              <a:ea typeface="ＭＳ ゴシック" pitchFamily="49" charset="-128"/>
            </a:rPr>
            <a:t>20</a:t>
          </a:r>
          <a:r>
            <a:rPr kumimoji="1" lang="ja-JP" altLang="en-US" sz="1050">
              <a:latin typeface="ＭＳ ゴシック" pitchFamily="49" charset="-128"/>
              <a:ea typeface="ＭＳ ゴシック" pitchFamily="49" charset="-128"/>
            </a:rPr>
            <a:t>％程度を確保していく。</a:t>
          </a:r>
          <a:endParaRPr kumimoji="1" lang="en-US" altLang="ja-JP" sz="1050">
            <a:latin typeface="ＭＳ ゴシック" pitchFamily="49" charset="-128"/>
            <a:ea typeface="ＭＳ ゴシック" pitchFamily="49" charset="-128"/>
          </a:endParaRPr>
        </a:p>
        <a:p>
          <a:r>
            <a:rPr kumimoji="1" lang="ja-JP" altLang="en-US" sz="1050">
              <a:latin typeface="ＭＳ ゴシック" pitchFamily="49" charset="-128"/>
              <a:ea typeface="ＭＳ ゴシック" pitchFamily="49" charset="-128"/>
            </a:rPr>
            <a:t>　実質収支額の標準財政規模に対する割合（実質収支比率）は、地方特例交付金や市民税の増、税交付金の増などにより、前年度に比べて</a:t>
          </a:r>
          <a:r>
            <a:rPr kumimoji="1" lang="en-US" altLang="ja-JP" sz="1050">
              <a:latin typeface="ＭＳ ゴシック" pitchFamily="49" charset="-128"/>
              <a:ea typeface="ＭＳ ゴシック" pitchFamily="49" charset="-128"/>
            </a:rPr>
            <a:t>0.65</a:t>
          </a:r>
          <a:r>
            <a:rPr kumimoji="1" lang="ja-JP" altLang="en-US" sz="1050">
              <a:latin typeface="ＭＳ ゴシック" pitchFamily="49" charset="-128"/>
              <a:ea typeface="ＭＳ ゴシック" pitchFamily="49" charset="-128"/>
            </a:rPr>
            <a:t>ポイントの増となった。また実質単年度収支の標準財政規模に対する割合は、令和</a:t>
          </a:r>
          <a:r>
            <a:rPr kumimoji="1" lang="en-US" altLang="ja-JP" sz="1050">
              <a:latin typeface="ＭＳ ゴシック" pitchFamily="49" charset="-128"/>
              <a:ea typeface="ＭＳ ゴシック" pitchFamily="49" charset="-128"/>
            </a:rPr>
            <a:t>6</a:t>
          </a:r>
          <a:r>
            <a:rPr kumimoji="1" lang="ja-JP" altLang="en-US" sz="1050">
              <a:latin typeface="ＭＳ ゴシック" pitchFamily="49" charset="-128"/>
              <a:ea typeface="ＭＳ ゴシック" pitchFamily="49" charset="-128"/>
            </a:rPr>
            <a:t>年度の実質収支額が令和</a:t>
          </a:r>
          <a:r>
            <a:rPr kumimoji="1" lang="en-US" altLang="ja-JP" sz="1050">
              <a:latin typeface="ＭＳ ゴシック" pitchFamily="49" charset="-128"/>
              <a:ea typeface="ＭＳ ゴシック" pitchFamily="49" charset="-128"/>
            </a:rPr>
            <a:t>5</a:t>
          </a:r>
          <a:r>
            <a:rPr kumimoji="1" lang="ja-JP" altLang="en-US" sz="1050">
              <a:latin typeface="ＭＳ ゴシック" pitchFamily="49" charset="-128"/>
              <a:ea typeface="ＭＳ ゴシック" pitchFamily="49" charset="-128"/>
            </a:rPr>
            <a:t>年度の実質収支額を上回ったことからプラスとなっている。</a:t>
          </a:r>
          <a:endParaRPr kumimoji="1" lang="en-US" altLang="ja-JP" sz="1050">
            <a:latin typeface="ＭＳ ゴシック" pitchFamily="49" charset="-128"/>
            <a:ea typeface="ＭＳ ゴシック" pitchFamily="49" charset="-128"/>
          </a:endParaRPr>
        </a:p>
        <a:p>
          <a:r>
            <a:rPr kumimoji="1" lang="ja-JP" altLang="en-US" sz="1050">
              <a:latin typeface="ＭＳ ゴシック" pitchFamily="49" charset="-128"/>
              <a:ea typeface="ＭＳ ゴシック" pitchFamily="49" charset="-128"/>
            </a:rPr>
            <a:t>　今後は歳出の抑制に努めるとともに、歳入については地方債の発行を必要最低限にして、規律ある財政運営を行っていく。</a:t>
          </a:r>
        </a:p>
        <a:p>
          <a:endParaRPr kumimoji="1" lang="en-US" altLang="ja-JP" sz="12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神奈川県綾瀬市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全ての特別会計を含んだ連結では黒字となっている。一般会計同様各特別会計等についても、今後も厳しい財政状況が見込まれることから、引き続き経営健全化に向けて歳出抑制と歳入の確保を図っていく。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00000000-0008-0000-0900-000011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00000000-0008-0000-0900-000012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1" zeroHeight="1" x14ac:dyDescent="0.2"/>
  <cols>
    <col min="1" max="11" width="2.1796875" style="168" customWidth="1"/>
    <col min="12" max="12" width="2.26953125" style="168" customWidth="1"/>
    <col min="13" max="17" width="2.453125" style="168" customWidth="1"/>
    <col min="18" max="119" width="2.1796875" style="168" customWidth="1"/>
    <col min="120" max="16384" width="0" style="168" hidden="1"/>
  </cols>
  <sheetData>
    <row r="1" spans="1:119" ht="33" customHeight="1" x14ac:dyDescent="0.2">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69"/>
      <c r="DK1" s="169"/>
      <c r="DL1" s="169"/>
      <c r="DM1" s="169"/>
      <c r="DN1" s="169"/>
      <c r="DO1" s="169"/>
    </row>
    <row r="2" spans="1:119" ht="24" thickBot="1" x14ac:dyDescent="0.25">
      <c r="B2" s="170" t="s">
        <v>77</v>
      </c>
      <c r="C2" s="170"/>
      <c r="D2" s="171"/>
    </row>
    <row r="3" spans="1:119" ht="18.75" customHeight="1" thickBot="1" x14ac:dyDescent="0.25">
      <c r="A3" s="169"/>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2">
      <c r="A4" s="169"/>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35032961</v>
      </c>
      <c r="BO4" s="449"/>
      <c r="BP4" s="449"/>
      <c r="BQ4" s="449"/>
      <c r="BR4" s="449"/>
      <c r="BS4" s="449"/>
      <c r="BT4" s="449"/>
      <c r="BU4" s="450"/>
      <c r="BV4" s="448">
        <v>33414976</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6.6</v>
      </c>
      <c r="CU4" s="589"/>
      <c r="CV4" s="589"/>
      <c r="CW4" s="589"/>
      <c r="CX4" s="589"/>
      <c r="CY4" s="589"/>
      <c r="CZ4" s="589"/>
      <c r="DA4" s="590"/>
      <c r="DB4" s="588">
        <v>6</v>
      </c>
      <c r="DC4" s="589"/>
      <c r="DD4" s="589"/>
      <c r="DE4" s="589"/>
      <c r="DF4" s="589"/>
      <c r="DG4" s="589"/>
      <c r="DH4" s="589"/>
      <c r="DI4" s="590"/>
    </row>
    <row r="5" spans="1:119" ht="18.75" customHeight="1" x14ac:dyDescent="0.2">
      <c r="A5" s="169"/>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33623480</v>
      </c>
      <c r="BO5" s="420"/>
      <c r="BP5" s="420"/>
      <c r="BQ5" s="420"/>
      <c r="BR5" s="420"/>
      <c r="BS5" s="420"/>
      <c r="BT5" s="420"/>
      <c r="BU5" s="421"/>
      <c r="BV5" s="419">
        <v>32221857</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95.7</v>
      </c>
      <c r="CU5" s="417"/>
      <c r="CV5" s="417"/>
      <c r="CW5" s="417"/>
      <c r="CX5" s="417"/>
      <c r="CY5" s="417"/>
      <c r="CZ5" s="417"/>
      <c r="DA5" s="418"/>
      <c r="DB5" s="416">
        <v>92.4</v>
      </c>
      <c r="DC5" s="417"/>
      <c r="DD5" s="417"/>
      <c r="DE5" s="417"/>
      <c r="DF5" s="417"/>
      <c r="DG5" s="417"/>
      <c r="DH5" s="417"/>
      <c r="DI5" s="418"/>
    </row>
    <row r="6" spans="1:119" ht="18.75" customHeight="1" x14ac:dyDescent="0.2">
      <c r="A6" s="169"/>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1409481</v>
      </c>
      <c r="BO6" s="420"/>
      <c r="BP6" s="420"/>
      <c r="BQ6" s="420"/>
      <c r="BR6" s="420"/>
      <c r="BS6" s="420"/>
      <c r="BT6" s="420"/>
      <c r="BU6" s="421"/>
      <c r="BV6" s="419">
        <v>1193119</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96</v>
      </c>
      <c r="CU6" s="563"/>
      <c r="CV6" s="563"/>
      <c r="CW6" s="563"/>
      <c r="CX6" s="563"/>
      <c r="CY6" s="563"/>
      <c r="CZ6" s="563"/>
      <c r="DA6" s="564"/>
      <c r="DB6" s="562">
        <v>93.2</v>
      </c>
      <c r="DC6" s="563"/>
      <c r="DD6" s="563"/>
      <c r="DE6" s="563"/>
      <c r="DF6" s="563"/>
      <c r="DG6" s="563"/>
      <c r="DH6" s="563"/>
      <c r="DI6" s="564"/>
    </row>
    <row r="7" spans="1:119" ht="18.75" customHeight="1" x14ac:dyDescent="0.2">
      <c r="A7" s="169"/>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101</v>
      </c>
      <c r="AV7" s="478"/>
      <c r="AW7" s="478"/>
      <c r="AX7" s="478"/>
      <c r="AY7" s="433" t="s">
        <v>102</v>
      </c>
      <c r="AZ7" s="434"/>
      <c r="BA7" s="434"/>
      <c r="BB7" s="434"/>
      <c r="BC7" s="434"/>
      <c r="BD7" s="434"/>
      <c r="BE7" s="434"/>
      <c r="BF7" s="434"/>
      <c r="BG7" s="434"/>
      <c r="BH7" s="434"/>
      <c r="BI7" s="434"/>
      <c r="BJ7" s="434"/>
      <c r="BK7" s="434"/>
      <c r="BL7" s="434"/>
      <c r="BM7" s="435"/>
      <c r="BN7" s="419">
        <v>218506</v>
      </c>
      <c r="BO7" s="420"/>
      <c r="BP7" s="420"/>
      <c r="BQ7" s="420"/>
      <c r="BR7" s="420"/>
      <c r="BS7" s="420"/>
      <c r="BT7" s="420"/>
      <c r="BU7" s="421"/>
      <c r="BV7" s="419">
        <v>146616</v>
      </c>
      <c r="BW7" s="420"/>
      <c r="BX7" s="420"/>
      <c r="BY7" s="420"/>
      <c r="BZ7" s="420"/>
      <c r="CA7" s="420"/>
      <c r="CB7" s="420"/>
      <c r="CC7" s="421"/>
      <c r="CD7" s="459" t="s">
        <v>103</v>
      </c>
      <c r="CE7" s="379"/>
      <c r="CF7" s="379"/>
      <c r="CG7" s="379"/>
      <c r="CH7" s="379"/>
      <c r="CI7" s="379"/>
      <c r="CJ7" s="379"/>
      <c r="CK7" s="379"/>
      <c r="CL7" s="379"/>
      <c r="CM7" s="379"/>
      <c r="CN7" s="379"/>
      <c r="CO7" s="379"/>
      <c r="CP7" s="379"/>
      <c r="CQ7" s="379"/>
      <c r="CR7" s="379"/>
      <c r="CS7" s="460"/>
      <c r="CT7" s="419">
        <v>18032474</v>
      </c>
      <c r="CU7" s="420"/>
      <c r="CV7" s="420"/>
      <c r="CW7" s="420"/>
      <c r="CX7" s="420"/>
      <c r="CY7" s="420"/>
      <c r="CZ7" s="420"/>
      <c r="DA7" s="421"/>
      <c r="DB7" s="419">
        <v>17576762</v>
      </c>
      <c r="DC7" s="420"/>
      <c r="DD7" s="420"/>
      <c r="DE7" s="420"/>
      <c r="DF7" s="420"/>
      <c r="DG7" s="420"/>
      <c r="DH7" s="420"/>
      <c r="DI7" s="421"/>
    </row>
    <row r="8" spans="1:119" ht="18.75" customHeight="1" thickBot="1" x14ac:dyDescent="0.25">
      <c r="A8" s="169"/>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104</v>
      </c>
      <c r="AN8" s="376"/>
      <c r="AO8" s="376"/>
      <c r="AP8" s="376"/>
      <c r="AQ8" s="376"/>
      <c r="AR8" s="376"/>
      <c r="AS8" s="376"/>
      <c r="AT8" s="377"/>
      <c r="AU8" s="477" t="s">
        <v>90</v>
      </c>
      <c r="AV8" s="478"/>
      <c r="AW8" s="478"/>
      <c r="AX8" s="478"/>
      <c r="AY8" s="433" t="s">
        <v>105</v>
      </c>
      <c r="AZ8" s="434"/>
      <c r="BA8" s="434"/>
      <c r="BB8" s="434"/>
      <c r="BC8" s="434"/>
      <c r="BD8" s="434"/>
      <c r="BE8" s="434"/>
      <c r="BF8" s="434"/>
      <c r="BG8" s="434"/>
      <c r="BH8" s="434"/>
      <c r="BI8" s="434"/>
      <c r="BJ8" s="434"/>
      <c r="BK8" s="434"/>
      <c r="BL8" s="434"/>
      <c r="BM8" s="435"/>
      <c r="BN8" s="419">
        <v>1190975</v>
      </c>
      <c r="BO8" s="420"/>
      <c r="BP8" s="420"/>
      <c r="BQ8" s="420"/>
      <c r="BR8" s="420"/>
      <c r="BS8" s="420"/>
      <c r="BT8" s="420"/>
      <c r="BU8" s="421"/>
      <c r="BV8" s="419">
        <v>1046503</v>
      </c>
      <c r="BW8" s="420"/>
      <c r="BX8" s="420"/>
      <c r="BY8" s="420"/>
      <c r="BZ8" s="420"/>
      <c r="CA8" s="420"/>
      <c r="CB8" s="420"/>
      <c r="CC8" s="421"/>
      <c r="CD8" s="459" t="s">
        <v>106</v>
      </c>
      <c r="CE8" s="379"/>
      <c r="CF8" s="379"/>
      <c r="CG8" s="379"/>
      <c r="CH8" s="379"/>
      <c r="CI8" s="379"/>
      <c r="CJ8" s="379"/>
      <c r="CK8" s="379"/>
      <c r="CL8" s="379"/>
      <c r="CM8" s="379"/>
      <c r="CN8" s="379"/>
      <c r="CO8" s="379"/>
      <c r="CP8" s="379"/>
      <c r="CQ8" s="379"/>
      <c r="CR8" s="379"/>
      <c r="CS8" s="460"/>
      <c r="CT8" s="522">
        <v>0.86</v>
      </c>
      <c r="CU8" s="523"/>
      <c r="CV8" s="523"/>
      <c r="CW8" s="523"/>
      <c r="CX8" s="523"/>
      <c r="CY8" s="523"/>
      <c r="CZ8" s="523"/>
      <c r="DA8" s="524"/>
      <c r="DB8" s="522">
        <v>0.86</v>
      </c>
      <c r="DC8" s="523"/>
      <c r="DD8" s="523"/>
      <c r="DE8" s="523"/>
      <c r="DF8" s="523"/>
      <c r="DG8" s="523"/>
      <c r="DH8" s="523"/>
      <c r="DI8" s="524"/>
    </row>
    <row r="9" spans="1:119" ht="18.75" customHeight="1" thickBot="1" x14ac:dyDescent="0.25">
      <c r="A9" s="169"/>
      <c r="B9" s="551" t="s">
        <v>107</v>
      </c>
      <c r="C9" s="552"/>
      <c r="D9" s="552"/>
      <c r="E9" s="552"/>
      <c r="F9" s="552"/>
      <c r="G9" s="552"/>
      <c r="H9" s="552"/>
      <c r="I9" s="552"/>
      <c r="J9" s="552"/>
      <c r="K9" s="470"/>
      <c r="L9" s="553" t="s">
        <v>108</v>
      </c>
      <c r="M9" s="554"/>
      <c r="N9" s="554"/>
      <c r="O9" s="554"/>
      <c r="P9" s="554"/>
      <c r="Q9" s="555"/>
      <c r="R9" s="556">
        <v>83913</v>
      </c>
      <c r="S9" s="557"/>
      <c r="T9" s="557"/>
      <c r="U9" s="557"/>
      <c r="V9" s="558"/>
      <c r="W9" s="488" t="s">
        <v>109</v>
      </c>
      <c r="X9" s="489"/>
      <c r="Y9" s="489"/>
      <c r="Z9" s="489"/>
      <c r="AA9" s="489"/>
      <c r="AB9" s="489"/>
      <c r="AC9" s="489"/>
      <c r="AD9" s="489"/>
      <c r="AE9" s="489"/>
      <c r="AF9" s="489"/>
      <c r="AG9" s="489"/>
      <c r="AH9" s="489"/>
      <c r="AI9" s="489"/>
      <c r="AJ9" s="489"/>
      <c r="AK9" s="489"/>
      <c r="AL9" s="559"/>
      <c r="AM9" s="476" t="s">
        <v>110</v>
      </c>
      <c r="AN9" s="376"/>
      <c r="AO9" s="376"/>
      <c r="AP9" s="376"/>
      <c r="AQ9" s="376"/>
      <c r="AR9" s="376"/>
      <c r="AS9" s="376"/>
      <c r="AT9" s="377"/>
      <c r="AU9" s="477" t="s">
        <v>90</v>
      </c>
      <c r="AV9" s="478"/>
      <c r="AW9" s="478"/>
      <c r="AX9" s="478"/>
      <c r="AY9" s="433" t="s">
        <v>111</v>
      </c>
      <c r="AZ9" s="434"/>
      <c r="BA9" s="434"/>
      <c r="BB9" s="434"/>
      <c r="BC9" s="434"/>
      <c r="BD9" s="434"/>
      <c r="BE9" s="434"/>
      <c r="BF9" s="434"/>
      <c r="BG9" s="434"/>
      <c r="BH9" s="434"/>
      <c r="BI9" s="434"/>
      <c r="BJ9" s="434"/>
      <c r="BK9" s="434"/>
      <c r="BL9" s="434"/>
      <c r="BM9" s="435"/>
      <c r="BN9" s="419">
        <v>144472</v>
      </c>
      <c r="BO9" s="420"/>
      <c r="BP9" s="420"/>
      <c r="BQ9" s="420"/>
      <c r="BR9" s="420"/>
      <c r="BS9" s="420"/>
      <c r="BT9" s="420"/>
      <c r="BU9" s="421"/>
      <c r="BV9" s="419">
        <v>-640856</v>
      </c>
      <c r="BW9" s="420"/>
      <c r="BX9" s="420"/>
      <c r="BY9" s="420"/>
      <c r="BZ9" s="420"/>
      <c r="CA9" s="420"/>
      <c r="CB9" s="420"/>
      <c r="CC9" s="421"/>
      <c r="CD9" s="459" t="s">
        <v>112</v>
      </c>
      <c r="CE9" s="379"/>
      <c r="CF9" s="379"/>
      <c r="CG9" s="379"/>
      <c r="CH9" s="379"/>
      <c r="CI9" s="379"/>
      <c r="CJ9" s="379"/>
      <c r="CK9" s="379"/>
      <c r="CL9" s="379"/>
      <c r="CM9" s="379"/>
      <c r="CN9" s="379"/>
      <c r="CO9" s="379"/>
      <c r="CP9" s="379"/>
      <c r="CQ9" s="379"/>
      <c r="CR9" s="379"/>
      <c r="CS9" s="460"/>
      <c r="CT9" s="416">
        <v>7</v>
      </c>
      <c r="CU9" s="417"/>
      <c r="CV9" s="417"/>
      <c r="CW9" s="417"/>
      <c r="CX9" s="417"/>
      <c r="CY9" s="417"/>
      <c r="CZ9" s="417"/>
      <c r="DA9" s="418"/>
      <c r="DB9" s="416">
        <v>7.4</v>
      </c>
      <c r="DC9" s="417"/>
      <c r="DD9" s="417"/>
      <c r="DE9" s="417"/>
      <c r="DF9" s="417"/>
      <c r="DG9" s="417"/>
      <c r="DH9" s="417"/>
      <c r="DI9" s="418"/>
    </row>
    <row r="10" spans="1:119" ht="18.75" customHeight="1" thickBot="1" x14ac:dyDescent="0.25">
      <c r="A10" s="169"/>
      <c r="B10" s="551"/>
      <c r="C10" s="552"/>
      <c r="D10" s="552"/>
      <c r="E10" s="552"/>
      <c r="F10" s="552"/>
      <c r="G10" s="552"/>
      <c r="H10" s="552"/>
      <c r="I10" s="552"/>
      <c r="J10" s="552"/>
      <c r="K10" s="470"/>
      <c r="L10" s="375" t="s">
        <v>113</v>
      </c>
      <c r="M10" s="376"/>
      <c r="N10" s="376"/>
      <c r="O10" s="376"/>
      <c r="P10" s="376"/>
      <c r="Q10" s="377"/>
      <c r="R10" s="372">
        <v>84460</v>
      </c>
      <c r="S10" s="373"/>
      <c r="T10" s="373"/>
      <c r="U10" s="373"/>
      <c r="V10" s="432"/>
      <c r="W10" s="560"/>
      <c r="X10" s="370"/>
      <c r="Y10" s="370"/>
      <c r="Z10" s="370"/>
      <c r="AA10" s="370"/>
      <c r="AB10" s="370"/>
      <c r="AC10" s="370"/>
      <c r="AD10" s="370"/>
      <c r="AE10" s="370"/>
      <c r="AF10" s="370"/>
      <c r="AG10" s="370"/>
      <c r="AH10" s="370"/>
      <c r="AI10" s="370"/>
      <c r="AJ10" s="370"/>
      <c r="AK10" s="370"/>
      <c r="AL10" s="561"/>
      <c r="AM10" s="476" t="s">
        <v>114</v>
      </c>
      <c r="AN10" s="376"/>
      <c r="AO10" s="376"/>
      <c r="AP10" s="376"/>
      <c r="AQ10" s="376"/>
      <c r="AR10" s="376"/>
      <c r="AS10" s="376"/>
      <c r="AT10" s="377"/>
      <c r="AU10" s="477" t="s">
        <v>90</v>
      </c>
      <c r="AV10" s="478"/>
      <c r="AW10" s="478"/>
      <c r="AX10" s="478"/>
      <c r="AY10" s="433" t="s">
        <v>115</v>
      </c>
      <c r="AZ10" s="434"/>
      <c r="BA10" s="434"/>
      <c r="BB10" s="434"/>
      <c r="BC10" s="434"/>
      <c r="BD10" s="434"/>
      <c r="BE10" s="434"/>
      <c r="BF10" s="434"/>
      <c r="BG10" s="434"/>
      <c r="BH10" s="434"/>
      <c r="BI10" s="434"/>
      <c r="BJ10" s="434"/>
      <c r="BK10" s="434"/>
      <c r="BL10" s="434"/>
      <c r="BM10" s="435"/>
      <c r="BN10" s="419">
        <v>44617</v>
      </c>
      <c r="BO10" s="420"/>
      <c r="BP10" s="420"/>
      <c r="BQ10" s="420"/>
      <c r="BR10" s="420"/>
      <c r="BS10" s="420"/>
      <c r="BT10" s="420"/>
      <c r="BU10" s="421"/>
      <c r="BV10" s="419">
        <v>3430</v>
      </c>
      <c r="BW10" s="420"/>
      <c r="BX10" s="420"/>
      <c r="BY10" s="420"/>
      <c r="BZ10" s="420"/>
      <c r="CA10" s="420"/>
      <c r="CB10" s="420"/>
      <c r="CC10" s="421"/>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90</v>
      </c>
      <c r="AV11" s="478"/>
      <c r="AW11" s="478"/>
      <c r="AX11" s="478"/>
      <c r="AY11" s="433" t="s">
        <v>120</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0</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2">
      <c r="A12" s="169"/>
      <c r="B12" s="525" t="s">
        <v>123</v>
      </c>
      <c r="C12" s="526"/>
      <c r="D12" s="526"/>
      <c r="E12" s="526"/>
      <c r="F12" s="526"/>
      <c r="G12" s="526"/>
      <c r="H12" s="526"/>
      <c r="I12" s="526"/>
      <c r="J12" s="526"/>
      <c r="K12" s="527"/>
      <c r="L12" s="534" t="s">
        <v>124</v>
      </c>
      <c r="M12" s="535"/>
      <c r="N12" s="535"/>
      <c r="O12" s="535"/>
      <c r="P12" s="535"/>
      <c r="Q12" s="536"/>
      <c r="R12" s="537">
        <v>83952</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90</v>
      </c>
      <c r="AV12" s="478"/>
      <c r="AW12" s="478"/>
      <c r="AX12" s="478"/>
      <c r="AY12" s="433" t="s">
        <v>128</v>
      </c>
      <c r="AZ12" s="434"/>
      <c r="BA12" s="434"/>
      <c r="BB12" s="434"/>
      <c r="BC12" s="434"/>
      <c r="BD12" s="434"/>
      <c r="BE12" s="434"/>
      <c r="BF12" s="434"/>
      <c r="BG12" s="434"/>
      <c r="BH12" s="434"/>
      <c r="BI12" s="434"/>
      <c r="BJ12" s="434"/>
      <c r="BK12" s="434"/>
      <c r="BL12" s="434"/>
      <c r="BM12" s="435"/>
      <c r="BN12" s="419">
        <v>0</v>
      </c>
      <c r="BO12" s="420"/>
      <c r="BP12" s="420"/>
      <c r="BQ12" s="420"/>
      <c r="BR12" s="420"/>
      <c r="BS12" s="420"/>
      <c r="BT12" s="420"/>
      <c r="BU12" s="421"/>
      <c r="BV12" s="419">
        <v>0</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2">
      <c r="A13" s="169"/>
      <c r="B13" s="528"/>
      <c r="C13" s="529"/>
      <c r="D13" s="529"/>
      <c r="E13" s="529"/>
      <c r="F13" s="529"/>
      <c r="G13" s="529"/>
      <c r="H13" s="529"/>
      <c r="I13" s="529"/>
      <c r="J13" s="529"/>
      <c r="K13" s="530"/>
      <c r="L13" s="178"/>
      <c r="M13" s="503" t="s">
        <v>130</v>
      </c>
      <c r="N13" s="504"/>
      <c r="O13" s="504"/>
      <c r="P13" s="504"/>
      <c r="Q13" s="505"/>
      <c r="R13" s="506">
        <v>78749</v>
      </c>
      <c r="S13" s="507"/>
      <c r="T13" s="507"/>
      <c r="U13" s="507"/>
      <c r="V13" s="508"/>
      <c r="W13" s="509" t="s">
        <v>131</v>
      </c>
      <c r="X13" s="405"/>
      <c r="Y13" s="405"/>
      <c r="Z13" s="405"/>
      <c r="AA13" s="405"/>
      <c r="AB13" s="406"/>
      <c r="AC13" s="372">
        <v>413</v>
      </c>
      <c r="AD13" s="373"/>
      <c r="AE13" s="373"/>
      <c r="AF13" s="373"/>
      <c r="AG13" s="374"/>
      <c r="AH13" s="372">
        <v>489</v>
      </c>
      <c r="AI13" s="373"/>
      <c r="AJ13" s="373"/>
      <c r="AK13" s="373"/>
      <c r="AL13" s="432"/>
      <c r="AM13" s="476" t="s">
        <v>132</v>
      </c>
      <c r="AN13" s="376"/>
      <c r="AO13" s="376"/>
      <c r="AP13" s="376"/>
      <c r="AQ13" s="376"/>
      <c r="AR13" s="376"/>
      <c r="AS13" s="376"/>
      <c r="AT13" s="377"/>
      <c r="AU13" s="477" t="s">
        <v>101</v>
      </c>
      <c r="AV13" s="478"/>
      <c r="AW13" s="478"/>
      <c r="AX13" s="478"/>
      <c r="AY13" s="433" t="s">
        <v>133</v>
      </c>
      <c r="AZ13" s="434"/>
      <c r="BA13" s="434"/>
      <c r="BB13" s="434"/>
      <c r="BC13" s="434"/>
      <c r="BD13" s="434"/>
      <c r="BE13" s="434"/>
      <c r="BF13" s="434"/>
      <c r="BG13" s="434"/>
      <c r="BH13" s="434"/>
      <c r="BI13" s="434"/>
      <c r="BJ13" s="434"/>
      <c r="BK13" s="434"/>
      <c r="BL13" s="434"/>
      <c r="BM13" s="435"/>
      <c r="BN13" s="419">
        <v>189089</v>
      </c>
      <c r="BO13" s="420"/>
      <c r="BP13" s="420"/>
      <c r="BQ13" s="420"/>
      <c r="BR13" s="420"/>
      <c r="BS13" s="420"/>
      <c r="BT13" s="420"/>
      <c r="BU13" s="421"/>
      <c r="BV13" s="419">
        <v>-637426</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1.4</v>
      </c>
      <c r="CU13" s="417"/>
      <c r="CV13" s="417"/>
      <c r="CW13" s="417"/>
      <c r="CX13" s="417"/>
      <c r="CY13" s="417"/>
      <c r="CZ13" s="417"/>
      <c r="DA13" s="418"/>
      <c r="DB13" s="416">
        <v>2.4</v>
      </c>
      <c r="DC13" s="417"/>
      <c r="DD13" s="417"/>
      <c r="DE13" s="417"/>
      <c r="DF13" s="417"/>
      <c r="DG13" s="417"/>
      <c r="DH13" s="417"/>
      <c r="DI13" s="418"/>
    </row>
    <row r="14" spans="1:119" ht="18.75" customHeight="1" thickBot="1" x14ac:dyDescent="0.25">
      <c r="A14" s="169"/>
      <c r="B14" s="528"/>
      <c r="C14" s="529"/>
      <c r="D14" s="529"/>
      <c r="E14" s="529"/>
      <c r="F14" s="529"/>
      <c r="G14" s="529"/>
      <c r="H14" s="529"/>
      <c r="I14" s="529"/>
      <c r="J14" s="529"/>
      <c r="K14" s="530"/>
      <c r="L14" s="493" t="s">
        <v>135</v>
      </c>
      <c r="M14" s="546"/>
      <c r="N14" s="546"/>
      <c r="O14" s="546"/>
      <c r="P14" s="546"/>
      <c r="Q14" s="547"/>
      <c r="R14" s="506">
        <v>84100</v>
      </c>
      <c r="S14" s="507"/>
      <c r="T14" s="507"/>
      <c r="U14" s="507"/>
      <c r="V14" s="508"/>
      <c r="W14" s="510"/>
      <c r="X14" s="408"/>
      <c r="Y14" s="408"/>
      <c r="Z14" s="408"/>
      <c r="AA14" s="408"/>
      <c r="AB14" s="409"/>
      <c r="AC14" s="499">
        <v>1.2</v>
      </c>
      <c r="AD14" s="500"/>
      <c r="AE14" s="500"/>
      <c r="AF14" s="500"/>
      <c r="AG14" s="501"/>
      <c r="AH14" s="499">
        <v>1.4</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t="s">
        <v>122</v>
      </c>
      <c r="CU14" s="517"/>
      <c r="CV14" s="517"/>
      <c r="CW14" s="517"/>
      <c r="CX14" s="517"/>
      <c r="CY14" s="517"/>
      <c r="CZ14" s="517"/>
      <c r="DA14" s="518"/>
      <c r="DB14" s="516" t="s">
        <v>122</v>
      </c>
      <c r="DC14" s="517"/>
      <c r="DD14" s="517"/>
      <c r="DE14" s="517"/>
      <c r="DF14" s="517"/>
      <c r="DG14" s="517"/>
      <c r="DH14" s="517"/>
      <c r="DI14" s="518"/>
    </row>
    <row r="15" spans="1:119" ht="18.75" customHeight="1" x14ac:dyDescent="0.2">
      <c r="A15" s="169"/>
      <c r="B15" s="528"/>
      <c r="C15" s="529"/>
      <c r="D15" s="529"/>
      <c r="E15" s="529"/>
      <c r="F15" s="529"/>
      <c r="G15" s="529"/>
      <c r="H15" s="529"/>
      <c r="I15" s="529"/>
      <c r="J15" s="529"/>
      <c r="K15" s="530"/>
      <c r="L15" s="178"/>
      <c r="M15" s="503" t="s">
        <v>130</v>
      </c>
      <c r="N15" s="504"/>
      <c r="O15" s="504"/>
      <c r="P15" s="504"/>
      <c r="Q15" s="505"/>
      <c r="R15" s="506">
        <v>79412</v>
      </c>
      <c r="S15" s="507"/>
      <c r="T15" s="507"/>
      <c r="U15" s="507"/>
      <c r="V15" s="508"/>
      <c r="W15" s="509" t="s">
        <v>137</v>
      </c>
      <c r="X15" s="405"/>
      <c r="Y15" s="405"/>
      <c r="Z15" s="405"/>
      <c r="AA15" s="405"/>
      <c r="AB15" s="406"/>
      <c r="AC15" s="372">
        <v>10260</v>
      </c>
      <c r="AD15" s="373"/>
      <c r="AE15" s="373"/>
      <c r="AF15" s="373"/>
      <c r="AG15" s="374"/>
      <c r="AH15" s="372">
        <v>11172</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12532873</v>
      </c>
      <c r="BO15" s="449"/>
      <c r="BP15" s="449"/>
      <c r="BQ15" s="449"/>
      <c r="BR15" s="449"/>
      <c r="BS15" s="449"/>
      <c r="BT15" s="449"/>
      <c r="BU15" s="450"/>
      <c r="BV15" s="448">
        <v>12216339</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29.5</v>
      </c>
      <c r="AD16" s="500"/>
      <c r="AE16" s="500"/>
      <c r="AF16" s="500"/>
      <c r="AG16" s="501"/>
      <c r="AH16" s="499">
        <v>31.2</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14550239</v>
      </c>
      <c r="BO16" s="420"/>
      <c r="BP16" s="420"/>
      <c r="BQ16" s="420"/>
      <c r="BR16" s="420"/>
      <c r="BS16" s="420"/>
      <c r="BT16" s="420"/>
      <c r="BU16" s="421"/>
      <c r="BV16" s="419">
        <v>14069781</v>
      </c>
      <c r="BW16" s="420"/>
      <c r="BX16" s="420"/>
      <c r="BY16" s="420"/>
      <c r="BZ16" s="420"/>
      <c r="CA16" s="420"/>
      <c r="CB16" s="420"/>
      <c r="CC16" s="421"/>
      <c r="CD16" s="182"/>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5">
      <c r="A17" s="169"/>
      <c r="B17" s="531"/>
      <c r="C17" s="532"/>
      <c r="D17" s="532"/>
      <c r="E17" s="532"/>
      <c r="F17" s="532"/>
      <c r="G17" s="532"/>
      <c r="H17" s="532"/>
      <c r="I17" s="532"/>
      <c r="J17" s="532"/>
      <c r="K17" s="533"/>
      <c r="L17" s="183"/>
      <c r="M17" s="512" t="s">
        <v>143</v>
      </c>
      <c r="N17" s="513"/>
      <c r="O17" s="513"/>
      <c r="P17" s="513"/>
      <c r="Q17" s="514"/>
      <c r="R17" s="496" t="s">
        <v>144</v>
      </c>
      <c r="S17" s="497"/>
      <c r="T17" s="497"/>
      <c r="U17" s="497"/>
      <c r="V17" s="498"/>
      <c r="W17" s="509" t="s">
        <v>145</v>
      </c>
      <c r="X17" s="405"/>
      <c r="Y17" s="405"/>
      <c r="Z17" s="405"/>
      <c r="AA17" s="405"/>
      <c r="AB17" s="406"/>
      <c r="AC17" s="372">
        <v>24088</v>
      </c>
      <c r="AD17" s="373"/>
      <c r="AE17" s="373"/>
      <c r="AF17" s="373"/>
      <c r="AG17" s="374"/>
      <c r="AH17" s="372">
        <v>24109</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15992762</v>
      </c>
      <c r="BO17" s="420"/>
      <c r="BP17" s="420"/>
      <c r="BQ17" s="420"/>
      <c r="BR17" s="420"/>
      <c r="BS17" s="420"/>
      <c r="BT17" s="420"/>
      <c r="BU17" s="421"/>
      <c r="BV17" s="419">
        <v>15573712</v>
      </c>
      <c r="BW17" s="420"/>
      <c r="BX17" s="420"/>
      <c r="BY17" s="420"/>
      <c r="BZ17" s="420"/>
      <c r="CA17" s="420"/>
      <c r="CB17" s="420"/>
      <c r="CC17" s="421"/>
      <c r="CD17" s="182"/>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5">
      <c r="A18" s="169"/>
      <c r="B18" s="469" t="s">
        <v>147</v>
      </c>
      <c r="C18" s="470"/>
      <c r="D18" s="470"/>
      <c r="E18" s="471"/>
      <c r="F18" s="471"/>
      <c r="G18" s="471"/>
      <c r="H18" s="471"/>
      <c r="I18" s="471"/>
      <c r="J18" s="471"/>
      <c r="K18" s="471"/>
      <c r="L18" s="472">
        <v>22.14</v>
      </c>
      <c r="M18" s="472"/>
      <c r="N18" s="472"/>
      <c r="O18" s="472"/>
      <c r="P18" s="472"/>
      <c r="Q18" s="472"/>
      <c r="R18" s="473"/>
      <c r="S18" s="473"/>
      <c r="T18" s="473"/>
      <c r="U18" s="473"/>
      <c r="V18" s="474"/>
      <c r="W18" s="490"/>
      <c r="X18" s="491"/>
      <c r="Y18" s="491"/>
      <c r="Z18" s="491"/>
      <c r="AA18" s="491"/>
      <c r="AB18" s="515"/>
      <c r="AC18" s="389">
        <v>69.3</v>
      </c>
      <c r="AD18" s="390"/>
      <c r="AE18" s="390"/>
      <c r="AF18" s="390"/>
      <c r="AG18" s="475"/>
      <c r="AH18" s="389">
        <v>67.400000000000006</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19077446</v>
      </c>
      <c r="BO18" s="420"/>
      <c r="BP18" s="420"/>
      <c r="BQ18" s="420"/>
      <c r="BR18" s="420"/>
      <c r="BS18" s="420"/>
      <c r="BT18" s="420"/>
      <c r="BU18" s="421"/>
      <c r="BV18" s="419">
        <v>17489505</v>
      </c>
      <c r="BW18" s="420"/>
      <c r="BX18" s="420"/>
      <c r="BY18" s="420"/>
      <c r="BZ18" s="420"/>
      <c r="CA18" s="420"/>
      <c r="CB18" s="420"/>
      <c r="CC18" s="421"/>
      <c r="CD18" s="182"/>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5">
      <c r="A19" s="169"/>
      <c r="B19" s="469" t="s">
        <v>149</v>
      </c>
      <c r="C19" s="470"/>
      <c r="D19" s="470"/>
      <c r="E19" s="471"/>
      <c r="F19" s="471"/>
      <c r="G19" s="471"/>
      <c r="H19" s="471"/>
      <c r="I19" s="471"/>
      <c r="J19" s="471"/>
      <c r="K19" s="471"/>
      <c r="L19" s="479">
        <v>3790</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25039976</v>
      </c>
      <c r="BO19" s="420"/>
      <c r="BP19" s="420"/>
      <c r="BQ19" s="420"/>
      <c r="BR19" s="420"/>
      <c r="BS19" s="420"/>
      <c r="BT19" s="420"/>
      <c r="BU19" s="421"/>
      <c r="BV19" s="419">
        <v>24170758</v>
      </c>
      <c r="BW19" s="420"/>
      <c r="BX19" s="420"/>
      <c r="BY19" s="420"/>
      <c r="BZ19" s="420"/>
      <c r="CA19" s="420"/>
      <c r="CB19" s="420"/>
      <c r="CC19" s="421"/>
      <c r="CD19" s="182"/>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5">
      <c r="A20" s="169"/>
      <c r="B20" s="469" t="s">
        <v>151</v>
      </c>
      <c r="C20" s="470"/>
      <c r="D20" s="470"/>
      <c r="E20" s="471"/>
      <c r="F20" s="471"/>
      <c r="G20" s="471"/>
      <c r="H20" s="471"/>
      <c r="I20" s="471"/>
      <c r="J20" s="471"/>
      <c r="K20" s="471"/>
      <c r="L20" s="479">
        <v>34879</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82"/>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5">
      <c r="A21" s="169"/>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82"/>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2">
      <c r="A22" s="169"/>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13701903</v>
      </c>
      <c r="BO22" s="449"/>
      <c r="BP22" s="449"/>
      <c r="BQ22" s="449"/>
      <c r="BR22" s="449"/>
      <c r="BS22" s="449"/>
      <c r="BT22" s="449"/>
      <c r="BU22" s="450"/>
      <c r="BV22" s="448">
        <v>14149070</v>
      </c>
      <c r="BW22" s="449"/>
      <c r="BX22" s="449"/>
      <c r="BY22" s="449"/>
      <c r="BZ22" s="449"/>
      <c r="CA22" s="449"/>
      <c r="CB22" s="449"/>
      <c r="CC22" s="450"/>
      <c r="CD22" s="182"/>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2">
      <c r="A23" s="169"/>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10115538</v>
      </c>
      <c r="BO23" s="420"/>
      <c r="BP23" s="420"/>
      <c r="BQ23" s="420"/>
      <c r="BR23" s="420"/>
      <c r="BS23" s="420"/>
      <c r="BT23" s="420"/>
      <c r="BU23" s="421"/>
      <c r="BV23" s="419">
        <v>10577860</v>
      </c>
      <c r="BW23" s="420"/>
      <c r="BX23" s="420"/>
      <c r="BY23" s="420"/>
      <c r="BZ23" s="420"/>
      <c r="CA23" s="420"/>
      <c r="CB23" s="420"/>
      <c r="CC23" s="421"/>
      <c r="CD23" s="182"/>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5">
      <c r="A24" s="169"/>
      <c r="B24" s="398"/>
      <c r="C24" s="399"/>
      <c r="D24" s="400"/>
      <c r="E24" s="375" t="s">
        <v>161</v>
      </c>
      <c r="F24" s="376"/>
      <c r="G24" s="376"/>
      <c r="H24" s="376"/>
      <c r="I24" s="376"/>
      <c r="J24" s="376"/>
      <c r="K24" s="377"/>
      <c r="L24" s="372">
        <v>1</v>
      </c>
      <c r="M24" s="373"/>
      <c r="N24" s="373"/>
      <c r="O24" s="373"/>
      <c r="P24" s="374"/>
      <c r="Q24" s="372">
        <v>9110</v>
      </c>
      <c r="R24" s="373"/>
      <c r="S24" s="373"/>
      <c r="T24" s="373"/>
      <c r="U24" s="373"/>
      <c r="V24" s="374"/>
      <c r="W24" s="462"/>
      <c r="X24" s="399"/>
      <c r="Y24" s="400"/>
      <c r="Z24" s="375" t="s">
        <v>162</v>
      </c>
      <c r="AA24" s="376"/>
      <c r="AB24" s="376"/>
      <c r="AC24" s="376"/>
      <c r="AD24" s="376"/>
      <c r="AE24" s="376"/>
      <c r="AF24" s="376"/>
      <c r="AG24" s="377"/>
      <c r="AH24" s="372">
        <v>604</v>
      </c>
      <c r="AI24" s="373"/>
      <c r="AJ24" s="373"/>
      <c r="AK24" s="373"/>
      <c r="AL24" s="374"/>
      <c r="AM24" s="372">
        <v>1857904</v>
      </c>
      <c r="AN24" s="373"/>
      <c r="AO24" s="373"/>
      <c r="AP24" s="373"/>
      <c r="AQ24" s="373"/>
      <c r="AR24" s="374"/>
      <c r="AS24" s="372">
        <v>3076</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9333255</v>
      </c>
      <c r="BO24" s="420"/>
      <c r="BP24" s="420"/>
      <c r="BQ24" s="420"/>
      <c r="BR24" s="420"/>
      <c r="BS24" s="420"/>
      <c r="BT24" s="420"/>
      <c r="BU24" s="421"/>
      <c r="BV24" s="419">
        <v>9285062</v>
      </c>
      <c r="BW24" s="420"/>
      <c r="BX24" s="420"/>
      <c r="BY24" s="420"/>
      <c r="BZ24" s="420"/>
      <c r="CA24" s="420"/>
      <c r="CB24" s="420"/>
      <c r="CC24" s="421"/>
      <c r="CD24" s="182"/>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2">
      <c r="A25" s="169"/>
      <c r="B25" s="398"/>
      <c r="C25" s="399"/>
      <c r="D25" s="400"/>
      <c r="E25" s="375" t="s">
        <v>164</v>
      </c>
      <c r="F25" s="376"/>
      <c r="G25" s="376"/>
      <c r="H25" s="376"/>
      <c r="I25" s="376"/>
      <c r="J25" s="376"/>
      <c r="K25" s="377"/>
      <c r="L25" s="372">
        <v>1</v>
      </c>
      <c r="M25" s="373"/>
      <c r="N25" s="373"/>
      <c r="O25" s="373"/>
      <c r="P25" s="374"/>
      <c r="Q25" s="372">
        <v>7400</v>
      </c>
      <c r="R25" s="373"/>
      <c r="S25" s="373"/>
      <c r="T25" s="373"/>
      <c r="U25" s="373"/>
      <c r="V25" s="374"/>
      <c r="W25" s="462"/>
      <c r="X25" s="399"/>
      <c r="Y25" s="400"/>
      <c r="Z25" s="375" t="s">
        <v>165</v>
      </c>
      <c r="AA25" s="376"/>
      <c r="AB25" s="376"/>
      <c r="AC25" s="376"/>
      <c r="AD25" s="376"/>
      <c r="AE25" s="376"/>
      <c r="AF25" s="376"/>
      <c r="AG25" s="377"/>
      <c r="AH25" s="372">
        <v>129</v>
      </c>
      <c r="AI25" s="373"/>
      <c r="AJ25" s="373"/>
      <c r="AK25" s="373"/>
      <c r="AL25" s="374"/>
      <c r="AM25" s="372">
        <v>402738</v>
      </c>
      <c r="AN25" s="373"/>
      <c r="AO25" s="373"/>
      <c r="AP25" s="373"/>
      <c r="AQ25" s="373"/>
      <c r="AR25" s="374"/>
      <c r="AS25" s="372">
        <v>3122</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3878588</v>
      </c>
      <c r="BO25" s="449"/>
      <c r="BP25" s="449"/>
      <c r="BQ25" s="449"/>
      <c r="BR25" s="449"/>
      <c r="BS25" s="449"/>
      <c r="BT25" s="449"/>
      <c r="BU25" s="450"/>
      <c r="BV25" s="448">
        <v>2391535</v>
      </c>
      <c r="BW25" s="449"/>
      <c r="BX25" s="449"/>
      <c r="BY25" s="449"/>
      <c r="BZ25" s="449"/>
      <c r="CA25" s="449"/>
      <c r="CB25" s="449"/>
      <c r="CC25" s="450"/>
      <c r="CD25" s="182"/>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2">
      <c r="A26" s="169"/>
      <c r="B26" s="398"/>
      <c r="C26" s="399"/>
      <c r="D26" s="400"/>
      <c r="E26" s="375" t="s">
        <v>167</v>
      </c>
      <c r="F26" s="376"/>
      <c r="G26" s="376"/>
      <c r="H26" s="376"/>
      <c r="I26" s="376"/>
      <c r="J26" s="376"/>
      <c r="K26" s="377"/>
      <c r="L26" s="372">
        <v>1</v>
      </c>
      <c r="M26" s="373"/>
      <c r="N26" s="373"/>
      <c r="O26" s="373"/>
      <c r="P26" s="374"/>
      <c r="Q26" s="372">
        <v>6840</v>
      </c>
      <c r="R26" s="373"/>
      <c r="S26" s="373"/>
      <c r="T26" s="373"/>
      <c r="U26" s="373"/>
      <c r="V26" s="374"/>
      <c r="W26" s="462"/>
      <c r="X26" s="399"/>
      <c r="Y26" s="400"/>
      <c r="Z26" s="375" t="s">
        <v>168</v>
      </c>
      <c r="AA26" s="430"/>
      <c r="AB26" s="430"/>
      <c r="AC26" s="430"/>
      <c r="AD26" s="430"/>
      <c r="AE26" s="430"/>
      <c r="AF26" s="430"/>
      <c r="AG26" s="431"/>
      <c r="AH26" s="372">
        <v>26</v>
      </c>
      <c r="AI26" s="373"/>
      <c r="AJ26" s="373"/>
      <c r="AK26" s="373"/>
      <c r="AL26" s="374"/>
      <c r="AM26" s="372">
        <v>89518</v>
      </c>
      <c r="AN26" s="373"/>
      <c r="AO26" s="373"/>
      <c r="AP26" s="373"/>
      <c r="AQ26" s="373"/>
      <c r="AR26" s="374"/>
      <c r="AS26" s="372">
        <v>3443</v>
      </c>
      <c r="AT26" s="373"/>
      <c r="AU26" s="373"/>
      <c r="AV26" s="373"/>
      <c r="AW26" s="373"/>
      <c r="AX26" s="432"/>
      <c r="AY26" s="459" t="s">
        <v>169</v>
      </c>
      <c r="AZ26" s="379"/>
      <c r="BA26" s="379"/>
      <c r="BB26" s="379"/>
      <c r="BC26" s="379"/>
      <c r="BD26" s="379"/>
      <c r="BE26" s="379"/>
      <c r="BF26" s="379"/>
      <c r="BG26" s="379"/>
      <c r="BH26" s="379"/>
      <c r="BI26" s="379"/>
      <c r="BJ26" s="379"/>
      <c r="BK26" s="379"/>
      <c r="BL26" s="379"/>
      <c r="BM26" s="460"/>
      <c r="BN26" s="419" t="s">
        <v>122</v>
      </c>
      <c r="BO26" s="420"/>
      <c r="BP26" s="420"/>
      <c r="BQ26" s="420"/>
      <c r="BR26" s="420"/>
      <c r="BS26" s="420"/>
      <c r="BT26" s="420"/>
      <c r="BU26" s="421"/>
      <c r="BV26" s="419" t="s">
        <v>122</v>
      </c>
      <c r="BW26" s="420"/>
      <c r="BX26" s="420"/>
      <c r="BY26" s="420"/>
      <c r="BZ26" s="420"/>
      <c r="CA26" s="420"/>
      <c r="CB26" s="420"/>
      <c r="CC26" s="421"/>
      <c r="CD26" s="182"/>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5">
      <c r="A27" s="169"/>
      <c r="B27" s="398"/>
      <c r="C27" s="399"/>
      <c r="D27" s="400"/>
      <c r="E27" s="375" t="s">
        <v>170</v>
      </c>
      <c r="F27" s="376"/>
      <c r="G27" s="376"/>
      <c r="H27" s="376"/>
      <c r="I27" s="376"/>
      <c r="J27" s="376"/>
      <c r="K27" s="377"/>
      <c r="L27" s="372">
        <v>1</v>
      </c>
      <c r="M27" s="373"/>
      <c r="N27" s="373"/>
      <c r="O27" s="373"/>
      <c r="P27" s="374"/>
      <c r="Q27" s="372">
        <v>5300</v>
      </c>
      <c r="R27" s="373"/>
      <c r="S27" s="373"/>
      <c r="T27" s="373"/>
      <c r="U27" s="373"/>
      <c r="V27" s="374"/>
      <c r="W27" s="462"/>
      <c r="X27" s="399"/>
      <c r="Y27" s="400"/>
      <c r="Z27" s="375" t="s">
        <v>171</v>
      </c>
      <c r="AA27" s="376"/>
      <c r="AB27" s="376"/>
      <c r="AC27" s="376"/>
      <c r="AD27" s="376"/>
      <c r="AE27" s="376"/>
      <c r="AF27" s="376"/>
      <c r="AG27" s="377"/>
      <c r="AH27" s="372">
        <v>10</v>
      </c>
      <c r="AI27" s="373"/>
      <c r="AJ27" s="373"/>
      <c r="AK27" s="373"/>
      <c r="AL27" s="374"/>
      <c r="AM27" s="372">
        <v>39990</v>
      </c>
      <c r="AN27" s="373"/>
      <c r="AO27" s="373"/>
      <c r="AP27" s="373"/>
      <c r="AQ27" s="373"/>
      <c r="AR27" s="374"/>
      <c r="AS27" s="372">
        <v>3999</v>
      </c>
      <c r="AT27" s="373"/>
      <c r="AU27" s="373"/>
      <c r="AV27" s="373"/>
      <c r="AW27" s="373"/>
      <c r="AX27" s="432"/>
      <c r="AY27" s="456" t="s">
        <v>172</v>
      </c>
      <c r="AZ27" s="457"/>
      <c r="BA27" s="457"/>
      <c r="BB27" s="457"/>
      <c r="BC27" s="457"/>
      <c r="BD27" s="457"/>
      <c r="BE27" s="457"/>
      <c r="BF27" s="457"/>
      <c r="BG27" s="457"/>
      <c r="BH27" s="457"/>
      <c r="BI27" s="457"/>
      <c r="BJ27" s="457"/>
      <c r="BK27" s="457"/>
      <c r="BL27" s="457"/>
      <c r="BM27" s="458"/>
      <c r="BN27" s="453" t="s">
        <v>122</v>
      </c>
      <c r="BO27" s="454"/>
      <c r="BP27" s="454"/>
      <c r="BQ27" s="454"/>
      <c r="BR27" s="454"/>
      <c r="BS27" s="454"/>
      <c r="BT27" s="454"/>
      <c r="BU27" s="455"/>
      <c r="BV27" s="453" t="s">
        <v>122</v>
      </c>
      <c r="BW27" s="454"/>
      <c r="BX27" s="454"/>
      <c r="BY27" s="454"/>
      <c r="BZ27" s="454"/>
      <c r="CA27" s="454"/>
      <c r="CB27" s="454"/>
      <c r="CC27" s="455"/>
      <c r="CD27" s="184"/>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2">
      <c r="A28" s="169"/>
      <c r="B28" s="398"/>
      <c r="C28" s="399"/>
      <c r="D28" s="400"/>
      <c r="E28" s="375" t="s">
        <v>173</v>
      </c>
      <c r="F28" s="376"/>
      <c r="G28" s="376"/>
      <c r="H28" s="376"/>
      <c r="I28" s="376"/>
      <c r="J28" s="376"/>
      <c r="K28" s="377"/>
      <c r="L28" s="372">
        <v>1</v>
      </c>
      <c r="M28" s="373"/>
      <c r="N28" s="373"/>
      <c r="O28" s="373"/>
      <c r="P28" s="374"/>
      <c r="Q28" s="372">
        <v>4290</v>
      </c>
      <c r="R28" s="373"/>
      <c r="S28" s="373"/>
      <c r="T28" s="373"/>
      <c r="U28" s="373"/>
      <c r="V28" s="374"/>
      <c r="W28" s="462"/>
      <c r="X28" s="399"/>
      <c r="Y28" s="400"/>
      <c r="Z28" s="375" t="s">
        <v>174</v>
      </c>
      <c r="AA28" s="376"/>
      <c r="AB28" s="376"/>
      <c r="AC28" s="376"/>
      <c r="AD28" s="376"/>
      <c r="AE28" s="376"/>
      <c r="AF28" s="376"/>
      <c r="AG28" s="377"/>
      <c r="AH28" s="372" t="s">
        <v>122</v>
      </c>
      <c r="AI28" s="373"/>
      <c r="AJ28" s="373"/>
      <c r="AK28" s="373"/>
      <c r="AL28" s="374"/>
      <c r="AM28" s="372" t="s">
        <v>122</v>
      </c>
      <c r="AN28" s="373"/>
      <c r="AO28" s="373"/>
      <c r="AP28" s="373"/>
      <c r="AQ28" s="373"/>
      <c r="AR28" s="374"/>
      <c r="AS28" s="372" t="s">
        <v>122</v>
      </c>
      <c r="AT28" s="373"/>
      <c r="AU28" s="373"/>
      <c r="AV28" s="373"/>
      <c r="AW28" s="373"/>
      <c r="AX28" s="432"/>
      <c r="AY28" s="436" t="s">
        <v>175</v>
      </c>
      <c r="AZ28" s="437"/>
      <c r="BA28" s="437"/>
      <c r="BB28" s="438"/>
      <c r="BC28" s="445" t="s">
        <v>46</v>
      </c>
      <c r="BD28" s="446"/>
      <c r="BE28" s="446"/>
      <c r="BF28" s="446"/>
      <c r="BG28" s="446"/>
      <c r="BH28" s="446"/>
      <c r="BI28" s="446"/>
      <c r="BJ28" s="446"/>
      <c r="BK28" s="446"/>
      <c r="BL28" s="446"/>
      <c r="BM28" s="447"/>
      <c r="BN28" s="448">
        <v>3184921</v>
      </c>
      <c r="BO28" s="449"/>
      <c r="BP28" s="449"/>
      <c r="BQ28" s="449"/>
      <c r="BR28" s="449"/>
      <c r="BS28" s="449"/>
      <c r="BT28" s="449"/>
      <c r="BU28" s="450"/>
      <c r="BV28" s="448">
        <v>3140304</v>
      </c>
      <c r="BW28" s="449"/>
      <c r="BX28" s="449"/>
      <c r="BY28" s="449"/>
      <c r="BZ28" s="449"/>
      <c r="CA28" s="449"/>
      <c r="CB28" s="449"/>
      <c r="CC28" s="450"/>
      <c r="CD28" s="182"/>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2">
      <c r="A29" s="169"/>
      <c r="B29" s="398"/>
      <c r="C29" s="399"/>
      <c r="D29" s="400"/>
      <c r="E29" s="375" t="s">
        <v>176</v>
      </c>
      <c r="F29" s="376"/>
      <c r="G29" s="376"/>
      <c r="H29" s="376"/>
      <c r="I29" s="376"/>
      <c r="J29" s="376"/>
      <c r="K29" s="377"/>
      <c r="L29" s="372">
        <v>18</v>
      </c>
      <c r="M29" s="373"/>
      <c r="N29" s="373"/>
      <c r="O29" s="373"/>
      <c r="P29" s="374"/>
      <c r="Q29" s="372">
        <v>3980</v>
      </c>
      <c r="R29" s="373"/>
      <c r="S29" s="373"/>
      <c r="T29" s="373"/>
      <c r="U29" s="373"/>
      <c r="V29" s="374"/>
      <c r="W29" s="463"/>
      <c r="X29" s="464"/>
      <c r="Y29" s="465"/>
      <c r="Z29" s="375" t="s">
        <v>177</v>
      </c>
      <c r="AA29" s="376"/>
      <c r="AB29" s="376"/>
      <c r="AC29" s="376"/>
      <c r="AD29" s="376"/>
      <c r="AE29" s="376"/>
      <c r="AF29" s="376"/>
      <c r="AG29" s="377"/>
      <c r="AH29" s="372">
        <v>614</v>
      </c>
      <c r="AI29" s="373"/>
      <c r="AJ29" s="373"/>
      <c r="AK29" s="373"/>
      <c r="AL29" s="374"/>
      <c r="AM29" s="372">
        <v>1897894</v>
      </c>
      <c r="AN29" s="373"/>
      <c r="AO29" s="373"/>
      <c r="AP29" s="373"/>
      <c r="AQ29" s="373"/>
      <c r="AR29" s="374"/>
      <c r="AS29" s="372">
        <v>3091</v>
      </c>
      <c r="AT29" s="373"/>
      <c r="AU29" s="373"/>
      <c r="AV29" s="373"/>
      <c r="AW29" s="373"/>
      <c r="AX29" s="432"/>
      <c r="AY29" s="439"/>
      <c r="AZ29" s="440"/>
      <c r="BA29" s="440"/>
      <c r="BB29" s="441"/>
      <c r="BC29" s="433" t="s">
        <v>178</v>
      </c>
      <c r="BD29" s="434"/>
      <c r="BE29" s="434"/>
      <c r="BF29" s="434"/>
      <c r="BG29" s="434"/>
      <c r="BH29" s="434"/>
      <c r="BI29" s="434"/>
      <c r="BJ29" s="434"/>
      <c r="BK29" s="434"/>
      <c r="BL29" s="434"/>
      <c r="BM29" s="435"/>
      <c r="BN29" s="419" t="s">
        <v>122</v>
      </c>
      <c r="BO29" s="420"/>
      <c r="BP29" s="420"/>
      <c r="BQ29" s="420"/>
      <c r="BR29" s="420"/>
      <c r="BS29" s="420"/>
      <c r="BT29" s="420"/>
      <c r="BU29" s="421"/>
      <c r="BV29" s="419" t="s">
        <v>122</v>
      </c>
      <c r="BW29" s="420"/>
      <c r="BX29" s="420"/>
      <c r="BY29" s="420"/>
      <c r="BZ29" s="420"/>
      <c r="CA29" s="420"/>
      <c r="CB29" s="420"/>
      <c r="CC29" s="421"/>
      <c r="CD29" s="184"/>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5">
      <c r="A30" s="169"/>
      <c r="B30" s="401"/>
      <c r="C30" s="402"/>
      <c r="D30" s="403"/>
      <c r="E30" s="380"/>
      <c r="F30" s="381"/>
      <c r="G30" s="381"/>
      <c r="H30" s="381"/>
      <c r="I30" s="381"/>
      <c r="J30" s="381"/>
      <c r="K30" s="382"/>
      <c r="L30" s="383"/>
      <c r="M30" s="384"/>
      <c r="N30" s="384"/>
      <c r="O30" s="384"/>
      <c r="P30" s="385"/>
      <c r="Q30" s="383"/>
      <c r="R30" s="384"/>
      <c r="S30" s="384"/>
      <c r="T30" s="384"/>
      <c r="U30" s="384"/>
      <c r="V30" s="385"/>
      <c r="W30" s="386" t="s">
        <v>179</v>
      </c>
      <c r="X30" s="387"/>
      <c r="Y30" s="387"/>
      <c r="Z30" s="387"/>
      <c r="AA30" s="387"/>
      <c r="AB30" s="387"/>
      <c r="AC30" s="387"/>
      <c r="AD30" s="387"/>
      <c r="AE30" s="387"/>
      <c r="AF30" s="387"/>
      <c r="AG30" s="388"/>
      <c r="AH30" s="389">
        <v>100.5</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4897316</v>
      </c>
      <c r="BO30" s="454"/>
      <c r="BP30" s="454"/>
      <c r="BQ30" s="454"/>
      <c r="BR30" s="454"/>
      <c r="BS30" s="454"/>
      <c r="BT30" s="454"/>
      <c r="BU30" s="455"/>
      <c r="BV30" s="453">
        <v>4967131</v>
      </c>
      <c r="BW30" s="454"/>
      <c r="BX30" s="454"/>
      <c r="BY30" s="454"/>
      <c r="BZ30" s="454"/>
      <c r="CA30" s="454"/>
      <c r="CB30" s="454"/>
      <c r="CC30" s="455"/>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378" t="s">
        <v>180</v>
      </c>
      <c r="D32" s="378"/>
      <c r="E32" s="378"/>
      <c r="F32" s="378"/>
      <c r="G32" s="378"/>
      <c r="H32" s="378"/>
      <c r="I32" s="378"/>
      <c r="J32" s="378"/>
      <c r="K32" s="378"/>
      <c r="L32" s="378"/>
      <c r="M32" s="378"/>
      <c r="N32" s="378"/>
      <c r="O32" s="378"/>
      <c r="P32" s="378"/>
      <c r="Q32" s="378"/>
      <c r="R32" s="378"/>
      <c r="S32" s="378"/>
      <c r="U32" s="379" t="s">
        <v>181</v>
      </c>
      <c r="V32" s="379"/>
      <c r="W32" s="379"/>
      <c r="X32" s="379"/>
      <c r="Y32" s="379"/>
      <c r="Z32" s="379"/>
      <c r="AA32" s="379"/>
      <c r="AB32" s="379"/>
      <c r="AC32" s="379"/>
      <c r="AD32" s="379"/>
      <c r="AE32" s="379"/>
      <c r="AF32" s="379"/>
      <c r="AG32" s="379"/>
      <c r="AH32" s="379"/>
      <c r="AI32" s="379"/>
      <c r="AJ32" s="379"/>
      <c r="AK32" s="379"/>
      <c r="AM32" s="379" t="s">
        <v>182</v>
      </c>
      <c r="AN32" s="379"/>
      <c r="AO32" s="379"/>
      <c r="AP32" s="379"/>
      <c r="AQ32" s="379"/>
      <c r="AR32" s="379"/>
      <c r="AS32" s="379"/>
      <c r="AT32" s="379"/>
      <c r="AU32" s="379"/>
      <c r="AV32" s="379"/>
      <c r="AW32" s="379"/>
      <c r="AX32" s="379"/>
      <c r="AY32" s="379"/>
      <c r="AZ32" s="379"/>
      <c r="BA32" s="379"/>
      <c r="BB32" s="379"/>
      <c r="BC32" s="379"/>
      <c r="BE32" s="379" t="s">
        <v>183</v>
      </c>
      <c r="BF32" s="379"/>
      <c r="BG32" s="379"/>
      <c r="BH32" s="379"/>
      <c r="BI32" s="379"/>
      <c r="BJ32" s="379"/>
      <c r="BK32" s="379"/>
      <c r="BL32" s="379"/>
      <c r="BM32" s="379"/>
      <c r="BN32" s="379"/>
      <c r="BO32" s="379"/>
      <c r="BP32" s="379"/>
      <c r="BQ32" s="379"/>
      <c r="BR32" s="379"/>
      <c r="BS32" s="379"/>
      <c r="BT32" s="379"/>
      <c r="BU32" s="379"/>
      <c r="BW32" s="379" t="s">
        <v>184</v>
      </c>
      <c r="BX32" s="379"/>
      <c r="BY32" s="379"/>
      <c r="BZ32" s="379"/>
      <c r="CA32" s="379"/>
      <c r="CB32" s="379"/>
      <c r="CC32" s="379"/>
      <c r="CD32" s="379"/>
      <c r="CE32" s="379"/>
      <c r="CF32" s="379"/>
      <c r="CG32" s="379"/>
      <c r="CH32" s="379"/>
      <c r="CI32" s="379"/>
      <c r="CJ32" s="379"/>
      <c r="CK32" s="379"/>
      <c r="CL32" s="379"/>
      <c r="CM32" s="379"/>
      <c r="CO32" s="379" t="s">
        <v>185</v>
      </c>
      <c r="CP32" s="379"/>
      <c r="CQ32" s="379"/>
      <c r="CR32" s="379"/>
      <c r="CS32" s="379"/>
      <c r="CT32" s="379"/>
      <c r="CU32" s="379"/>
      <c r="CV32" s="379"/>
      <c r="CW32" s="379"/>
      <c r="CX32" s="379"/>
      <c r="CY32" s="379"/>
      <c r="CZ32" s="379"/>
      <c r="DA32" s="379"/>
      <c r="DB32" s="379"/>
      <c r="DC32" s="379"/>
      <c r="DD32" s="379"/>
      <c r="DE32" s="379"/>
      <c r="DI32" s="192"/>
    </row>
    <row r="33" spans="1:113" ht="13.5" customHeight="1" x14ac:dyDescent="0.2">
      <c r="A33" s="169"/>
      <c r="B33" s="193"/>
      <c r="C33" s="371" t="s">
        <v>186</v>
      </c>
      <c r="D33" s="371"/>
      <c r="E33" s="370" t="s">
        <v>187</v>
      </c>
      <c r="F33" s="370"/>
      <c r="G33" s="370"/>
      <c r="H33" s="370"/>
      <c r="I33" s="370"/>
      <c r="J33" s="370"/>
      <c r="K33" s="370"/>
      <c r="L33" s="370"/>
      <c r="M33" s="370"/>
      <c r="N33" s="370"/>
      <c r="O33" s="370"/>
      <c r="P33" s="370"/>
      <c r="Q33" s="370"/>
      <c r="R33" s="370"/>
      <c r="S33" s="370"/>
      <c r="T33" s="194"/>
      <c r="U33" s="371" t="s">
        <v>186</v>
      </c>
      <c r="V33" s="371"/>
      <c r="W33" s="370" t="s">
        <v>187</v>
      </c>
      <c r="X33" s="370"/>
      <c r="Y33" s="370"/>
      <c r="Z33" s="370"/>
      <c r="AA33" s="370"/>
      <c r="AB33" s="370"/>
      <c r="AC33" s="370"/>
      <c r="AD33" s="370"/>
      <c r="AE33" s="370"/>
      <c r="AF33" s="370"/>
      <c r="AG33" s="370"/>
      <c r="AH33" s="370"/>
      <c r="AI33" s="370"/>
      <c r="AJ33" s="370"/>
      <c r="AK33" s="370"/>
      <c r="AL33" s="194"/>
      <c r="AM33" s="371" t="s">
        <v>186</v>
      </c>
      <c r="AN33" s="371"/>
      <c r="AO33" s="370" t="s">
        <v>187</v>
      </c>
      <c r="AP33" s="370"/>
      <c r="AQ33" s="370"/>
      <c r="AR33" s="370"/>
      <c r="AS33" s="370"/>
      <c r="AT33" s="370"/>
      <c r="AU33" s="370"/>
      <c r="AV33" s="370"/>
      <c r="AW33" s="370"/>
      <c r="AX33" s="370"/>
      <c r="AY33" s="370"/>
      <c r="AZ33" s="370"/>
      <c r="BA33" s="370"/>
      <c r="BB33" s="370"/>
      <c r="BC33" s="370"/>
      <c r="BD33" s="195"/>
      <c r="BE33" s="370" t="s">
        <v>188</v>
      </c>
      <c r="BF33" s="370"/>
      <c r="BG33" s="370" t="s">
        <v>189</v>
      </c>
      <c r="BH33" s="370"/>
      <c r="BI33" s="370"/>
      <c r="BJ33" s="370"/>
      <c r="BK33" s="370"/>
      <c r="BL33" s="370"/>
      <c r="BM33" s="370"/>
      <c r="BN33" s="370"/>
      <c r="BO33" s="370"/>
      <c r="BP33" s="370"/>
      <c r="BQ33" s="370"/>
      <c r="BR33" s="370"/>
      <c r="BS33" s="370"/>
      <c r="BT33" s="370"/>
      <c r="BU33" s="370"/>
      <c r="BV33" s="195"/>
      <c r="BW33" s="371" t="s">
        <v>188</v>
      </c>
      <c r="BX33" s="371"/>
      <c r="BY33" s="370" t="s">
        <v>190</v>
      </c>
      <c r="BZ33" s="370"/>
      <c r="CA33" s="370"/>
      <c r="CB33" s="370"/>
      <c r="CC33" s="370"/>
      <c r="CD33" s="370"/>
      <c r="CE33" s="370"/>
      <c r="CF33" s="370"/>
      <c r="CG33" s="370"/>
      <c r="CH33" s="370"/>
      <c r="CI33" s="370"/>
      <c r="CJ33" s="370"/>
      <c r="CK33" s="370"/>
      <c r="CL33" s="370"/>
      <c r="CM33" s="370"/>
      <c r="CN33" s="194"/>
      <c r="CO33" s="371" t="s">
        <v>186</v>
      </c>
      <c r="CP33" s="371"/>
      <c r="CQ33" s="370" t="s">
        <v>191</v>
      </c>
      <c r="CR33" s="370"/>
      <c r="CS33" s="370"/>
      <c r="CT33" s="370"/>
      <c r="CU33" s="370"/>
      <c r="CV33" s="370"/>
      <c r="CW33" s="370"/>
      <c r="CX33" s="370"/>
      <c r="CY33" s="370"/>
      <c r="CZ33" s="370"/>
      <c r="DA33" s="370"/>
      <c r="DB33" s="370"/>
      <c r="DC33" s="370"/>
      <c r="DD33" s="370"/>
      <c r="DE33" s="370"/>
      <c r="DF33" s="194"/>
      <c r="DG33" s="369" t="s">
        <v>192</v>
      </c>
      <c r="DH33" s="369"/>
      <c r="DI33" s="196"/>
    </row>
    <row r="34" spans="1:113" ht="32.25" customHeight="1" x14ac:dyDescent="0.2">
      <c r="A34" s="169"/>
      <c r="B34" s="193"/>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69"/>
      <c r="U34" s="367">
        <f>IF(W34="","",MAX(C34:D43)+1)</f>
        <v>2</v>
      </c>
      <c r="V34" s="367"/>
      <c r="W34" s="368" t="str">
        <f>IF('各会計、関係団体の財政状況及び健全化判断比率'!B28="","",'各会計、関係団体の財政状況及び健全化判断比率'!B28)</f>
        <v>国民健康保険事業特別会計</v>
      </c>
      <c r="X34" s="368"/>
      <c r="Y34" s="368"/>
      <c r="Z34" s="368"/>
      <c r="AA34" s="368"/>
      <c r="AB34" s="368"/>
      <c r="AC34" s="368"/>
      <c r="AD34" s="368"/>
      <c r="AE34" s="368"/>
      <c r="AF34" s="368"/>
      <c r="AG34" s="368"/>
      <c r="AH34" s="368"/>
      <c r="AI34" s="368"/>
      <c r="AJ34" s="368"/>
      <c r="AK34" s="368"/>
      <c r="AL34" s="169"/>
      <c r="AM34" s="367">
        <f>IF(AO34="","",MAX(C34:D43,U34:V43)+1)</f>
        <v>5</v>
      </c>
      <c r="AN34" s="367"/>
      <c r="AO34" s="368" t="str">
        <f>IF('各会計、関係団体の財政状況及び健全化判断比率'!B31="","",'各会計、関係団体の財政状況及び健全化判断比率'!B31)</f>
        <v>公共下水道事業会計</v>
      </c>
      <c r="AP34" s="368"/>
      <c r="AQ34" s="368"/>
      <c r="AR34" s="368"/>
      <c r="AS34" s="368"/>
      <c r="AT34" s="368"/>
      <c r="AU34" s="368"/>
      <c r="AV34" s="368"/>
      <c r="AW34" s="368"/>
      <c r="AX34" s="368"/>
      <c r="AY34" s="368"/>
      <c r="AZ34" s="368"/>
      <c r="BA34" s="368"/>
      <c r="BB34" s="368"/>
      <c r="BC34" s="368"/>
      <c r="BD34" s="169"/>
      <c r="BE34" s="367" t="str">
        <f>IF(BG34="","",MAX(C34:D43,U34:V43,AM34:AN43)+1)</f>
        <v/>
      </c>
      <c r="BF34" s="367"/>
      <c r="BG34" s="368"/>
      <c r="BH34" s="368"/>
      <c r="BI34" s="368"/>
      <c r="BJ34" s="368"/>
      <c r="BK34" s="368"/>
      <c r="BL34" s="368"/>
      <c r="BM34" s="368"/>
      <c r="BN34" s="368"/>
      <c r="BO34" s="368"/>
      <c r="BP34" s="368"/>
      <c r="BQ34" s="368"/>
      <c r="BR34" s="368"/>
      <c r="BS34" s="368"/>
      <c r="BT34" s="368"/>
      <c r="BU34" s="368"/>
      <c r="BV34" s="169"/>
      <c r="BW34" s="367">
        <f>IF(BY34="","",MAX(C34:D43,U34:V43,AM34:AN43,BE34:BF43)+1)</f>
        <v>6</v>
      </c>
      <c r="BX34" s="367"/>
      <c r="BY34" s="368" t="str">
        <f>IF('各会計、関係団体の財政状況及び健全化判断比率'!B68="","",'各会計、関係団体の財政状況及び健全化判断比率'!B68)</f>
        <v>広域大和斎場組合（広域大和斎場組合予算）</v>
      </c>
      <c r="BZ34" s="368"/>
      <c r="CA34" s="368"/>
      <c r="CB34" s="368"/>
      <c r="CC34" s="368"/>
      <c r="CD34" s="368"/>
      <c r="CE34" s="368"/>
      <c r="CF34" s="368"/>
      <c r="CG34" s="368"/>
      <c r="CH34" s="368"/>
      <c r="CI34" s="368"/>
      <c r="CJ34" s="368"/>
      <c r="CK34" s="368"/>
      <c r="CL34" s="368"/>
      <c r="CM34" s="368"/>
      <c r="CN34" s="169"/>
      <c r="CO34" s="367">
        <f>IF(CQ34="","",MAX(C34:D43,U34:V43,AM34:AN43,BE34:BF43,BW34:BX43)+1)</f>
        <v>10</v>
      </c>
      <c r="CP34" s="367"/>
      <c r="CQ34" s="368" t="str">
        <f>IF('各会計、関係団体の財政状況及び健全化判断比率'!BS7="","",'各会計、関係団体の財政状況及び健全化判断比率'!BS7)</f>
        <v>綾瀬市土地開発公社</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196"/>
    </row>
    <row r="35" spans="1:113" ht="32.25" customHeight="1" x14ac:dyDescent="0.2">
      <c r="A35" s="169"/>
      <c r="B35" s="193"/>
      <c r="C35" s="367" t="str">
        <f>IF(E35="","",C34+1)</f>
        <v/>
      </c>
      <c r="D35" s="367"/>
      <c r="E35" s="368" t="str">
        <f>IF('各会計、関係団体の財政状況及び健全化判断比率'!B8="","",'各会計、関係団体の財政状況及び健全化判断比率'!B8)</f>
        <v/>
      </c>
      <c r="F35" s="368"/>
      <c r="G35" s="368"/>
      <c r="H35" s="368"/>
      <c r="I35" s="368"/>
      <c r="J35" s="368"/>
      <c r="K35" s="368"/>
      <c r="L35" s="368"/>
      <c r="M35" s="368"/>
      <c r="N35" s="368"/>
      <c r="O35" s="368"/>
      <c r="P35" s="368"/>
      <c r="Q35" s="368"/>
      <c r="R35" s="368"/>
      <c r="S35" s="368"/>
      <c r="T35" s="169"/>
      <c r="U35" s="367">
        <f>IF(W35="","",U34+1)</f>
        <v>3</v>
      </c>
      <c r="V35" s="367"/>
      <c r="W35" s="368" t="str">
        <f>IF('各会計、関係団体の財政状況及び健全化判断比率'!B29="","",'各会計、関係団体の財政状況及び健全化判断比率'!B29)</f>
        <v>介護保険事業特別会計</v>
      </c>
      <c r="X35" s="368"/>
      <c r="Y35" s="368"/>
      <c r="Z35" s="368"/>
      <c r="AA35" s="368"/>
      <c r="AB35" s="368"/>
      <c r="AC35" s="368"/>
      <c r="AD35" s="368"/>
      <c r="AE35" s="368"/>
      <c r="AF35" s="368"/>
      <c r="AG35" s="368"/>
      <c r="AH35" s="368"/>
      <c r="AI35" s="368"/>
      <c r="AJ35" s="368"/>
      <c r="AK35" s="368"/>
      <c r="AL35" s="169"/>
      <c r="AM35" s="367" t="str">
        <f t="shared" ref="AM35:AM43" si="0">IF(AO35="","",AM34+1)</f>
        <v/>
      </c>
      <c r="AN35" s="367"/>
      <c r="AO35" s="368"/>
      <c r="AP35" s="368"/>
      <c r="AQ35" s="368"/>
      <c r="AR35" s="368"/>
      <c r="AS35" s="368"/>
      <c r="AT35" s="368"/>
      <c r="AU35" s="368"/>
      <c r="AV35" s="368"/>
      <c r="AW35" s="368"/>
      <c r="AX35" s="368"/>
      <c r="AY35" s="368"/>
      <c r="AZ35" s="368"/>
      <c r="BA35" s="368"/>
      <c r="BB35" s="368"/>
      <c r="BC35" s="368"/>
      <c r="BD35" s="169"/>
      <c r="BE35" s="367" t="str">
        <f t="shared" ref="BE35:BE43" si="1">IF(BG35="","",BE34+1)</f>
        <v/>
      </c>
      <c r="BF35" s="367"/>
      <c r="BG35" s="368"/>
      <c r="BH35" s="368"/>
      <c r="BI35" s="368"/>
      <c r="BJ35" s="368"/>
      <c r="BK35" s="368"/>
      <c r="BL35" s="368"/>
      <c r="BM35" s="368"/>
      <c r="BN35" s="368"/>
      <c r="BO35" s="368"/>
      <c r="BP35" s="368"/>
      <c r="BQ35" s="368"/>
      <c r="BR35" s="368"/>
      <c r="BS35" s="368"/>
      <c r="BT35" s="368"/>
      <c r="BU35" s="368"/>
      <c r="BV35" s="169"/>
      <c r="BW35" s="367">
        <f t="shared" ref="BW35:BW43" si="2">IF(BY35="","",BW34+1)</f>
        <v>7</v>
      </c>
      <c r="BX35" s="367"/>
      <c r="BY35" s="368" t="str">
        <f>IF('各会計、関係団体の財政状況及び健全化判断比率'!B69="","",'各会計、関係団体の財政状況及び健全化判断比率'!B69)</f>
        <v>高座清掃施設組合（一般会計）</v>
      </c>
      <c r="BZ35" s="368"/>
      <c r="CA35" s="368"/>
      <c r="CB35" s="368"/>
      <c r="CC35" s="368"/>
      <c r="CD35" s="368"/>
      <c r="CE35" s="368"/>
      <c r="CF35" s="368"/>
      <c r="CG35" s="368"/>
      <c r="CH35" s="368"/>
      <c r="CI35" s="368"/>
      <c r="CJ35" s="368"/>
      <c r="CK35" s="368"/>
      <c r="CL35" s="368"/>
      <c r="CM35" s="368"/>
      <c r="CN35" s="169"/>
      <c r="CO35" s="367" t="str">
        <f t="shared" ref="CO35:CO43" si="3">IF(CQ35="","",CO34+1)</f>
        <v/>
      </c>
      <c r="CP35" s="367"/>
      <c r="CQ35" s="368" t="str">
        <f>IF('各会計、関係団体の財政状況及び健全化判断比率'!BS8="","",'各会計、関係団体の財政状況及び健全化判断比率'!BS8)</f>
        <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196"/>
    </row>
    <row r="36" spans="1:113" ht="32.25" customHeight="1" x14ac:dyDescent="0.2">
      <c r="A36" s="169"/>
      <c r="B36" s="193"/>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69"/>
      <c r="U36" s="367">
        <f t="shared" ref="U36:U43" si="4">IF(W36="","",U35+1)</f>
        <v>4</v>
      </c>
      <c r="V36" s="367"/>
      <c r="W36" s="368" t="str">
        <f>IF('各会計、関係団体の財政状況及び健全化判断比率'!B30="","",'各会計、関係団体の財政状況及び健全化判断比率'!B30)</f>
        <v>後期高齢者医療事業特別会計</v>
      </c>
      <c r="X36" s="368"/>
      <c r="Y36" s="368"/>
      <c r="Z36" s="368"/>
      <c r="AA36" s="368"/>
      <c r="AB36" s="368"/>
      <c r="AC36" s="368"/>
      <c r="AD36" s="368"/>
      <c r="AE36" s="368"/>
      <c r="AF36" s="368"/>
      <c r="AG36" s="368"/>
      <c r="AH36" s="368"/>
      <c r="AI36" s="368"/>
      <c r="AJ36" s="368"/>
      <c r="AK36" s="368"/>
      <c r="AL36" s="169"/>
      <c r="AM36" s="367" t="str">
        <f t="shared" si="0"/>
        <v/>
      </c>
      <c r="AN36" s="367"/>
      <c r="AO36" s="368"/>
      <c r="AP36" s="368"/>
      <c r="AQ36" s="368"/>
      <c r="AR36" s="368"/>
      <c r="AS36" s="368"/>
      <c r="AT36" s="368"/>
      <c r="AU36" s="368"/>
      <c r="AV36" s="368"/>
      <c r="AW36" s="368"/>
      <c r="AX36" s="368"/>
      <c r="AY36" s="368"/>
      <c r="AZ36" s="368"/>
      <c r="BA36" s="368"/>
      <c r="BB36" s="368"/>
      <c r="BC36" s="368"/>
      <c r="BD36" s="169"/>
      <c r="BE36" s="367" t="str">
        <f t="shared" si="1"/>
        <v/>
      </c>
      <c r="BF36" s="367"/>
      <c r="BG36" s="368"/>
      <c r="BH36" s="368"/>
      <c r="BI36" s="368"/>
      <c r="BJ36" s="368"/>
      <c r="BK36" s="368"/>
      <c r="BL36" s="368"/>
      <c r="BM36" s="368"/>
      <c r="BN36" s="368"/>
      <c r="BO36" s="368"/>
      <c r="BP36" s="368"/>
      <c r="BQ36" s="368"/>
      <c r="BR36" s="368"/>
      <c r="BS36" s="368"/>
      <c r="BT36" s="368"/>
      <c r="BU36" s="368"/>
      <c r="BV36" s="169"/>
      <c r="BW36" s="367">
        <f t="shared" si="2"/>
        <v>8</v>
      </c>
      <c r="BX36" s="367"/>
      <c r="BY36" s="368" t="str">
        <f>IF('各会計、関係団体の財政状況及び健全化判断比率'!B70="","",'各会計、関係団体の財政状況及び健全化判断比率'!B70)</f>
        <v>神奈川県後期高齢者医療広域連合（一般会計）</v>
      </c>
      <c r="BZ36" s="368"/>
      <c r="CA36" s="368"/>
      <c r="CB36" s="368"/>
      <c r="CC36" s="368"/>
      <c r="CD36" s="368"/>
      <c r="CE36" s="368"/>
      <c r="CF36" s="368"/>
      <c r="CG36" s="368"/>
      <c r="CH36" s="368"/>
      <c r="CI36" s="368"/>
      <c r="CJ36" s="368"/>
      <c r="CK36" s="368"/>
      <c r="CL36" s="368"/>
      <c r="CM36" s="368"/>
      <c r="CN36" s="169"/>
      <c r="CO36" s="367" t="str">
        <f t="shared" si="3"/>
        <v/>
      </c>
      <c r="CP36" s="367"/>
      <c r="CQ36" s="368" t="str">
        <f>IF('各会計、関係団体の財政状況及び健全化判断比率'!BS9="","",'各会計、関係団体の財政状況及び健全化判断比率'!BS9)</f>
        <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196"/>
    </row>
    <row r="37" spans="1:113" ht="32.25" customHeight="1" x14ac:dyDescent="0.2">
      <c r="A37" s="169"/>
      <c r="B37" s="193"/>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69"/>
      <c r="U37" s="367" t="str">
        <f t="shared" si="4"/>
        <v/>
      </c>
      <c r="V37" s="367"/>
      <c r="W37" s="368"/>
      <c r="X37" s="368"/>
      <c r="Y37" s="368"/>
      <c r="Z37" s="368"/>
      <c r="AA37" s="368"/>
      <c r="AB37" s="368"/>
      <c r="AC37" s="368"/>
      <c r="AD37" s="368"/>
      <c r="AE37" s="368"/>
      <c r="AF37" s="368"/>
      <c r="AG37" s="368"/>
      <c r="AH37" s="368"/>
      <c r="AI37" s="368"/>
      <c r="AJ37" s="368"/>
      <c r="AK37" s="368"/>
      <c r="AL37" s="169"/>
      <c r="AM37" s="367" t="str">
        <f t="shared" si="0"/>
        <v/>
      </c>
      <c r="AN37" s="367"/>
      <c r="AO37" s="368"/>
      <c r="AP37" s="368"/>
      <c r="AQ37" s="368"/>
      <c r="AR37" s="368"/>
      <c r="AS37" s="368"/>
      <c r="AT37" s="368"/>
      <c r="AU37" s="368"/>
      <c r="AV37" s="368"/>
      <c r="AW37" s="368"/>
      <c r="AX37" s="368"/>
      <c r="AY37" s="368"/>
      <c r="AZ37" s="368"/>
      <c r="BA37" s="368"/>
      <c r="BB37" s="368"/>
      <c r="BC37" s="368"/>
      <c r="BD37" s="169"/>
      <c r="BE37" s="367" t="str">
        <f t="shared" si="1"/>
        <v/>
      </c>
      <c r="BF37" s="367"/>
      <c r="BG37" s="368"/>
      <c r="BH37" s="368"/>
      <c r="BI37" s="368"/>
      <c r="BJ37" s="368"/>
      <c r="BK37" s="368"/>
      <c r="BL37" s="368"/>
      <c r="BM37" s="368"/>
      <c r="BN37" s="368"/>
      <c r="BO37" s="368"/>
      <c r="BP37" s="368"/>
      <c r="BQ37" s="368"/>
      <c r="BR37" s="368"/>
      <c r="BS37" s="368"/>
      <c r="BT37" s="368"/>
      <c r="BU37" s="368"/>
      <c r="BV37" s="169"/>
      <c r="BW37" s="367">
        <f t="shared" si="2"/>
        <v>9</v>
      </c>
      <c r="BX37" s="367"/>
      <c r="BY37" s="368" t="str">
        <f>IF('各会計、関係団体の財政状況及び健全化判断比率'!B71="","",'各会計、関係団体の財政状況及び健全化判断比率'!B71)</f>
        <v>神奈川県後期高齢者医療広域連合（後期高齢者医療特別会計）</v>
      </c>
      <c r="BZ37" s="368"/>
      <c r="CA37" s="368"/>
      <c r="CB37" s="368"/>
      <c r="CC37" s="368"/>
      <c r="CD37" s="368"/>
      <c r="CE37" s="368"/>
      <c r="CF37" s="368"/>
      <c r="CG37" s="368"/>
      <c r="CH37" s="368"/>
      <c r="CI37" s="368"/>
      <c r="CJ37" s="368"/>
      <c r="CK37" s="368"/>
      <c r="CL37" s="368"/>
      <c r="CM37" s="368"/>
      <c r="CN37" s="169"/>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196"/>
    </row>
    <row r="38" spans="1:113" ht="32.25" customHeight="1" x14ac:dyDescent="0.2">
      <c r="A38" s="169"/>
      <c r="B38" s="193"/>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69"/>
      <c r="U38" s="367" t="str">
        <f t="shared" si="4"/>
        <v/>
      </c>
      <c r="V38" s="367"/>
      <c r="W38" s="368"/>
      <c r="X38" s="368"/>
      <c r="Y38" s="368"/>
      <c r="Z38" s="368"/>
      <c r="AA38" s="368"/>
      <c r="AB38" s="368"/>
      <c r="AC38" s="368"/>
      <c r="AD38" s="368"/>
      <c r="AE38" s="368"/>
      <c r="AF38" s="368"/>
      <c r="AG38" s="368"/>
      <c r="AH38" s="368"/>
      <c r="AI38" s="368"/>
      <c r="AJ38" s="368"/>
      <c r="AK38" s="368"/>
      <c r="AL38" s="169"/>
      <c r="AM38" s="367" t="str">
        <f t="shared" si="0"/>
        <v/>
      </c>
      <c r="AN38" s="367"/>
      <c r="AO38" s="368"/>
      <c r="AP38" s="368"/>
      <c r="AQ38" s="368"/>
      <c r="AR38" s="368"/>
      <c r="AS38" s="368"/>
      <c r="AT38" s="368"/>
      <c r="AU38" s="368"/>
      <c r="AV38" s="368"/>
      <c r="AW38" s="368"/>
      <c r="AX38" s="368"/>
      <c r="AY38" s="368"/>
      <c r="AZ38" s="368"/>
      <c r="BA38" s="368"/>
      <c r="BB38" s="368"/>
      <c r="BC38" s="368"/>
      <c r="BD38" s="169"/>
      <c r="BE38" s="367" t="str">
        <f t="shared" si="1"/>
        <v/>
      </c>
      <c r="BF38" s="367"/>
      <c r="BG38" s="368"/>
      <c r="BH38" s="368"/>
      <c r="BI38" s="368"/>
      <c r="BJ38" s="368"/>
      <c r="BK38" s="368"/>
      <c r="BL38" s="368"/>
      <c r="BM38" s="368"/>
      <c r="BN38" s="368"/>
      <c r="BO38" s="368"/>
      <c r="BP38" s="368"/>
      <c r="BQ38" s="368"/>
      <c r="BR38" s="368"/>
      <c r="BS38" s="368"/>
      <c r="BT38" s="368"/>
      <c r="BU38" s="368"/>
      <c r="BV38" s="169"/>
      <c r="BW38" s="367" t="str">
        <f t="shared" si="2"/>
        <v/>
      </c>
      <c r="BX38" s="367"/>
      <c r="BY38" s="368" t="str">
        <f>IF('各会計、関係団体の財政状況及び健全化判断比率'!B72="","",'各会計、関係団体の財政状況及び健全化判断比率'!B72)</f>
        <v/>
      </c>
      <c r="BZ38" s="368"/>
      <c r="CA38" s="368"/>
      <c r="CB38" s="368"/>
      <c r="CC38" s="368"/>
      <c r="CD38" s="368"/>
      <c r="CE38" s="368"/>
      <c r="CF38" s="368"/>
      <c r="CG38" s="368"/>
      <c r="CH38" s="368"/>
      <c r="CI38" s="368"/>
      <c r="CJ38" s="368"/>
      <c r="CK38" s="368"/>
      <c r="CL38" s="368"/>
      <c r="CM38" s="368"/>
      <c r="CN38" s="169"/>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196"/>
    </row>
    <row r="39" spans="1:113" ht="32.25" customHeight="1" x14ac:dyDescent="0.2">
      <c r="A39" s="169"/>
      <c r="B39" s="193"/>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69"/>
      <c r="U39" s="367" t="str">
        <f t="shared" si="4"/>
        <v/>
      </c>
      <c r="V39" s="367"/>
      <c r="W39" s="368"/>
      <c r="X39" s="368"/>
      <c r="Y39" s="368"/>
      <c r="Z39" s="368"/>
      <c r="AA39" s="368"/>
      <c r="AB39" s="368"/>
      <c r="AC39" s="368"/>
      <c r="AD39" s="368"/>
      <c r="AE39" s="368"/>
      <c r="AF39" s="368"/>
      <c r="AG39" s="368"/>
      <c r="AH39" s="368"/>
      <c r="AI39" s="368"/>
      <c r="AJ39" s="368"/>
      <c r="AK39" s="368"/>
      <c r="AL39" s="169"/>
      <c r="AM39" s="367" t="str">
        <f t="shared" si="0"/>
        <v/>
      </c>
      <c r="AN39" s="367"/>
      <c r="AO39" s="368"/>
      <c r="AP39" s="368"/>
      <c r="AQ39" s="368"/>
      <c r="AR39" s="368"/>
      <c r="AS39" s="368"/>
      <c r="AT39" s="368"/>
      <c r="AU39" s="368"/>
      <c r="AV39" s="368"/>
      <c r="AW39" s="368"/>
      <c r="AX39" s="368"/>
      <c r="AY39" s="368"/>
      <c r="AZ39" s="368"/>
      <c r="BA39" s="368"/>
      <c r="BB39" s="368"/>
      <c r="BC39" s="368"/>
      <c r="BD39" s="169"/>
      <c r="BE39" s="367" t="str">
        <f t="shared" si="1"/>
        <v/>
      </c>
      <c r="BF39" s="367"/>
      <c r="BG39" s="368"/>
      <c r="BH39" s="368"/>
      <c r="BI39" s="368"/>
      <c r="BJ39" s="368"/>
      <c r="BK39" s="368"/>
      <c r="BL39" s="368"/>
      <c r="BM39" s="368"/>
      <c r="BN39" s="368"/>
      <c r="BO39" s="368"/>
      <c r="BP39" s="368"/>
      <c r="BQ39" s="368"/>
      <c r="BR39" s="368"/>
      <c r="BS39" s="368"/>
      <c r="BT39" s="368"/>
      <c r="BU39" s="368"/>
      <c r="BV39" s="169"/>
      <c r="BW39" s="367" t="str">
        <f t="shared" si="2"/>
        <v/>
      </c>
      <c r="BX39" s="367"/>
      <c r="BY39" s="368" t="str">
        <f>IF('各会計、関係団体の財政状況及び健全化判断比率'!B73="","",'各会計、関係団体の財政状況及び健全化判断比率'!B73)</f>
        <v/>
      </c>
      <c r="BZ39" s="368"/>
      <c r="CA39" s="368"/>
      <c r="CB39" s="368"/>
      <c r="CC39" s="368"/>
      <c r="CD39" s="368"/>
      <c r="CE39" s="368"/>
      <c r="CF39" s="368"/>
      <c r="CG39" s="368"/>
      <c r="CH39" s="368"/>
      <c r="CI39" s="368"/>
      <c r="CJ39" s="368"/>
      <c r="CK39" s="368"/>
      <c r="CL39" s="368"/>
      <c r="CM39" s="368"/>
      <c r="CN39" s="169"/>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196"/>
    </row>
    <row r="40" spans="1:113" ht="32.25" customHeight="1" x14ac:dyDescent="0.2">
      <c r="A40" s="169"/>
      <c r="B40" s="193"/>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69"/>
      <c r="U40" s="367" t="str">
        <f t="shared" si="4"/>
        <v/>
      </c>
      <c r="V40" s="367"/>
      <c r="W40" s="368"/>
      <c r="X40" s="368"/>
      <c r="Y40" s="368"/>
      <c r="Z40" s="368"/>
      <c r="AA40" s="368"/>
      <c r="AB40" s="368"/>
      <c r="AC40" s="368"/>
      <c r="AD40" s="368"/>
      <c r="AE40" s="368"/>
      <c r="AF40" s="368"/>
      <c r="AG40" s="368"/>
      <c r="AH40" s="368"/>
      <c r="AI40" s="368"/>
      <c r="AJ40" s="368"/>
      <c r="AK40" s="368"/>
      <c r="AL40" s="169"/>
      <c r="AM40" s="367" t="str">
        <f t="shared" si="0"/>
        <v/>
      </c>
      <c r="AN40" s="367"/>
      <c r="AO40" s="368"/>
      <c r="AP40" s="368"/>
      <c r="AQ40" s="368"/>
      <c r="AR40" s="368"/>
      <c r="AS40" s="368"/>
      <c r="AT40" s="368"/>
      <c r="AU40" s="368"/>
      <c r="AV40" s="368"/>
      <c r="AW40" s="368"/>
      <c r="AX40" s="368"/>
      <c r="AY40" s="368"/>
      <c r="AZ40" s="368"/>
      <c r="BA40" s="368"/>
      <c r="BB40" s="368"/>
      <c r="BC40" s="368"/>
      <c r="BD40" s="169"/>
      <c r="BE40" s="367" t="str">
        <f t="shared" si="1"/>
        <v/>
      </c>
      <c r="BF40" s="367"/>
      <c r="BG40" s="368"/>
      <c r="BH40" s="368"/>
      <c r="BI40" s="368"/>
      <c r="BJ40" s="368"/>
      <c r="BK40" s="368"/>
      <c r="BL40" s="368"/>
      <c r="BM40" s="368"/>
      <c r="BN40" s="368"/>
      <c r="BO40" s="368"/>
      <c r="BP40" s="368"/>
      <c r="BQ40" s="368"/>
      <c r="BR40" s="368"/>
      <c r="BS40" s="368"/>
      <c r="BT40" s="368"/>
      <c r="BU40" s="368"/>
      <c r="BV40" s="169"/>
      <c r="BW40" s="367" t="str">
        <f t="shared" si="2"/>
        <v/>
      </c>
      <c r="BX40" s="367"/>
      <c r="BY40" s="368" t="str">
        <f>IF('各会計、関係団体の財政状況及び健全化判断比率'!B74="","",'各会計、関係団体の財政状況及び健全化判断比率'!B74)</f>
        <v/>
      </c>
      <c r="BZ40" s="368"/>
      <c r="CA40" s="368"/>
      <c r="CB40" s="368"/>
      <c r="CC40" s="368"/>
      <c r="CD40" s="368"/>
      <c r="CE40" s="368"/>
      <c r="CF40" s="368"/>
      <c r="CG40" s="368"/>
      <c r="CH40" s="368"/>
      <c r="CI40" s="368"/>
      <c r="CJ40" s="368"/>
      <c r="CK40" s="368"/>
      <c r="CL40" s="368"/>
      <c r="CM40" s="368"/>
      <c r="CN40" s="169"/>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196"/>
    </row>
    <row r="41" spans="1:113" ht="32.25" customHeight="1" x14ac:dyDescent="0.2">
      <c r="A41" s="169"/>
      <c r="B41" s="193"/>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69"/>
      <c r="U41" s="367" t="str">
        <f t="shared" si="4"/>
        <v/>
      </c>
      <c r="V41" s="367"/>
      <c r="W41" s="368"/>
      <c r="X41" s="368"/>
      <c r="Y41" s="368"/>
      <c r="Z41" s="368"/>
      <c r="AA41" s="368"/>
      <c r="AB41" s="368"/>
      <c r="AC41" s="368"/>
      <c r="AD41" s="368"/>
      <c r="AE41" s="368"/>
      <c r="AF41" s="368"/>
      <c r="AG41" s="368"/>
      <c r="AH41" s="368"/>
      <c r="AI41" s="368"/>
      <c r="AJ41" s="368"/>
      <c r="AK41" s="368"/>
      <c r="AL41" s="169"/>
      <c r="AM41" s="367" t="str">
        <f t="shared" si="0"/>
        <v/>
      </c>
      <c r="AN41" s="367"/>
      <c r="AO41" s="368"/>
      <c r="AP41" s="368"/>
      <c r="AQ41" s="368"/>
      <c r="AR41" s="368"/>
      <c r="AS41" s="368"/>
      <c r="AT41" s="368"/>
      <c r="AU41" s="368"/>
      <c r="AV41" s="368"/>
      <c r="AW41" s="368"/>
      <c r="AX41" s="368"/>
      <c r="AY41" s="368"/>
      <c r="AZ41" s="368"/>
      <c r="BA41" s="368"/>
      <c r="BB41" s="368"/>
      <c r="BC41" s="368"/>
      <c r="BD41" s="169"/>
      <c r="BE41" s="367" t="str">
        <f t="shared" si="1"/>
        <v/>
      </c>
      <c r="BF41" s="367"/>
      <c r="BG41" s="368"/>
      <c r="BH41" s="368"/>
      <c r="BI41" s="368"/>
      <c r="BJ41" s="368"/>
      <c r="BK41" s="368"/>
      <c r="BL41" s="368"/>
      <c r="BM41" s="368"/>
      <c r="BN41" s="368"/>
      <c r="BO41" s="368"/>
      <c r="BP41" s="368"/>
      <c r="BQ41" s="368"/>
      <c r="BR41" s="368"/>
      <c r="BS41" s="368"/>
      <c r="BT41" s="368"/>
      <c r="BU41" s="368"/>
      <c r="BV41" s="169"/>
      <c r="BW41" s="367" t="str">
        <f t="shared" si="2"/>
        <v/>
      </c>
      <c r="BX41" s="367"/>
      <c r="BY41" s="368" t="str">
        <f>IF('各会計、関係団体の財政状況及び健全化判断比率'!B75="","",'各会計、関係団体の財政状況及び健全化判断比率'!B75)</f>
        <v/>
      </c>
      <c r="BZ41" s="368"/>
      <c r="CA41" s="368"/>
      <c r="CB41" s="368"/>
      <c r="CC41" s="368"/>
      <c r="CD41" s="368"/>
      <c r="CE41" s="368"/>
      <c r="CF41" s="368"/>
      <c r="CG41" s="368"/>
      <c r="CH41" s="368"/>
      <c r="CI41" s="368"/>
      <c r="CJ41" s="368"/>
      <c r="CK41" s="368"/>
      <c r="CL41" s="368"/>
      <c r="CM41" s="368"/>
      <c r="CN41" s="169"/>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196"/>
    </row>
    <row r="42" spans="1:113" ht="32.25" customHeight="1" x14ac:dyDescent="0.2">
      <c r="B42" s="193"/>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69"/>
      <c r="U42" s="367" t="str">
        <f t="shared" si="4"/>
        <v/>
      </c>
      <c r="V42" s="367"/>
      <c r="W42" s="368"/>
      <c r="X42" s="368"/>
      <c r="Y42" s="368"/>
      <c r="Z42" s="368"/>
      <c r="AA42" s="368"/>
      <c r="AB42" s="368"/>
      <c r="AC42" s="368"/>
      <c r="AD42" s="368"/>
      <c r="AE42" s="368"/>
      <c r="AF42" s="368"/>
      <c r="AG42" s="368"/>
      <c r="AH42" s="368"/>
      <c r="AI42" s="368"/>
      <c r="AJ42" s="368"/>
      <c r="AK42" s="368"/>
      <c r="AL42" s="169"/>
      <c r="AM42" s="367" t="str">
        <f t="shared" si="0"/>
        <v/>
      </c>
      <c r="AN42" s="367"/>
      <c r="AO42" s="368"/>
      <c r="AP42" s="368"/>
      <c r="AQ42" s="368"/>
      <c r="AR42" s="368"/>
      <c r="AS42" s="368"/>
      <c r="AT42" s="368"/>
      <c r="AU42" s="368"/>
      <c r="AV42" s="368"/>
      <c r="AW42" s="368"/>
      <c r="AX42" s="368"/>
      <c r="AY42" s="368"/>
      <c r="AZ42" s="368"/>
      <c r="BA42" s="368"/>
      <c r="BB42" s="368"/>
      <c r="BC42" s="368"/>
      <c r="BD42" s="169"/>
      <c r="BE42" s="367" t="str">
        <f t="shared" si="1"/>
        <v/>
      </c>
      <c r="BF42" s="367"/>
      <c r="BG42" s="368"/>
      <c r="BH42" s="368"/>
      <c r="BI42" s="368"/>
      <c r="BJ42" s="368"/>
      <c r="BK42" s="368"/>
      <c r="BL42" s="368"/>
      <c r="BM42" s="368"/>
      <c r="BN42" s="368"/>
      <c r="BO42" s="368"/>
      <c r="BP42" s="368"/>
      <c r="BQ42" s="368"/>
      <c r="BR42" s="368"/>
      <c r="BS42" s="368"/>
      <c r="BT42" s="368"/>
      <c r="BU42" s="368"/>
      <c r="BV42" s="169"/>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69"/>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196"/>
    </row>
    <row r="43" spans="1:113" ht="32.25" customHeight="1" x14ac:dyDescent="0.2">
      <c r="B43" s="193"/>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69"/>
      <c r="U43" s="367" t="str">
        <f t="shared" si="4"/>
        <v/>
      </c>
      <c r="V43" s="367"/>
      <c r="W43" s="368"/>
      <c r="X43" s="368"/>
      <c r="Y43" s="368"/>
      <c r="Z43" s="368"/>
      <c r="AA43" s="368"/>
      <c r="AB43" s="368"/>
      <c r="AC43" s="368"/>
      <c r="AD43" s="368"/>
      <c r="AE43" s="368"/>
      <c r="AF43" s="368"/>
      <c r="AG43" s="368"/>
      <c r="AH43" s="368"/>
      <c r="AI43" s="368"/>
      <c r="AJ43" s="368"/>
      <c r="AK43" s="368"/>
      <c r="AL43" s="169"/>
      <c r="AM43" s="367" t="str">
        <f t="shared" si="0"/>
        <v/>
      </c>
      <c r="AN43" s="367"/>
      <c r="AO43" s="368"/>
      <c r="AP43" s="368"/>
      <c r="AQ43" s="368"/>
      <c r="AR43" s="368"/>
      <c r="AS43" s="368"/>
      <c r="AT43" s="368"/>
      <c r="AU43" s="368"/>
      <c r="AV43" s="368"/>
      <c r="AW43" s="368"/>
      <c r="AX43" s="368"/>
      <c r="AY43" s="368"/>
      <c r="AZ43" s="368"/>
      <c r="BA43" s="368"/>
      <c r="BB43" s="368"/>
      <c r="BC43" s="368"/>
      <c r="BD43" s="169"/>
      <c r="BE43" s="367" t="str">
        <f t="shared" si="1"/>
        <v/>
      </c>
      <c r="BF43" s="367"/>
      <c r="BG43" s="368"/>
      <c r="BH43" s="368"/>
      <c r="BI43" s="368"/>
      <c r="BJ43" s="368"/>
      <c r="BK43" s="368"/>
      <c r="BL43" s="368"/>
      <c r="BM43" s="368"/>
      <c r="BN43" s="368"/>
      <c r="BO43" s="368"/>
      <c r="BP43" s="368"/>
      <c r="BQ43" s="368"/>
      <c r="BR43" s="368"/>
      <c r="BS43" s="368"/>
      <c r="BT43" s="368"/>
      <c r="BU43" s="368"/>
      <c r="BV43" s="169"/>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69"/>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193</v>
      </c>
      <c r="E46" s="364" t="s">
        <v>194</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2">
      <c r="E47" s="364" t="s">
        <v>195</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2">
      <c r="E48" s="364" t="s">
        <v>196</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2">
      <c r="E49" s="366" t="s">
        <v>197</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2">
      <c r="E50" s="364" t="s">
        <v>198</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2">
      <c r="E51" s="364" t="s">
        <v>199</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2">
      <c r="E52" s="364" t="s">
        <v>200</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2">
      <c r="E53" s="364" t="s">
        <v>201</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2"/>
    <row r="55" spans="5:113" x14ac:dyDescent="0.2"/>
    <row r="56" spans="5:113" x14ac:dyDescent="0.2"/>
  </sheetData>
  <sheetProtection algorithmName="SHA-512" hashValue="YCVsBQxAwacZ9Ti2CzC1W20RIn8WJk+2kmOXKp1LiHzNhFGs9+3gz3yNyvbstPWiDyBFEWq5KIF1WAJ6Ogq5cQ==" saltValue="3zVB7zKRDKayPL+eCaeZjg=="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54296875" style="23" customWidth="1"/>
    <col min="2" max="2" width="11" style="23" customWidth="1"/>
    <col min="3" max="3" width="17" style="23" customWidth="1"/>
    <col min="4" max="5" width="16.5429687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3">
      <c r="A33" s="22"/>
      <c r="B33" s="25" t="s">
        <v>6</v>
      </c>
      <c r="C33" s="26"/>
      <c r="D33" s="26"/>
      <c r="E33" s="27" t="s">
        <v>2</v>
      </c>
      <c r="F33" s="28" t="s">
        <v>523</v>
      </c>
      <c r="G33" s="29" t="s">
        <v>524</v>
      </c>
      <c r="H33" s="29" t="s">
        <v>525</v>
      </c>
      <c r="I33" s="29" t="s">
        <v>526</v>
      </c>
      <c r="J33" s="30" t="s">
        <v>527</v>
      </c>
      <c r="K33" s="22"/>
      <c r="L33" s="22"/>
      <c r="M33" s="22"/>
      <c r="N33" s="22"/>
      <c r="O33" s="22"/>
      <c r="P33" s="22"/>
    </row>
    <row r="34" spans="1:16" ht="39" customHeight="1" x14ac:dyDescent="0.2">
      <c r="A34" s="22"/>
      <c r="B34" s="31"/>
      <c r="C34" s="1151" t="s">
        <v>530</v>
      </c>
      <c r="D34" s="1151"/>
      <c r="E34" s="1152"/>
      <c r="F34" s="32">
        <v>6.79</v>
      </c>
      <c r="G34" s="33">
        <v>17.09</v>
      </c>
      <c r="H34" s="33">
        <v>9.7899999999999991</v>
      </c>
      <c r="I34" s="33">
        <v>5.95</v>
      </c>
      <c r="J34" s="34">
        <v>6.6</v>
      </c>
      <c r="K34" s="22"/>
      <c r="L34" s="22"/>
      <c r="M34" s="22"/>
      <c r="N34" s="22"/>
      <c r="O34" s="22"/>
      <c r="P34" s="22"/>
    </row>
    <row r="35" spans="1:16" ht="39" customHeight="1" x14ac:dyDescent="0.2">
      <c r="A35" s="22"/>
      <c r="B35" s="35"/>
      <c r="C35" s="1145" t="s">
        <v>531</v>
      </c>
      <c r="D35" s="1146"/>
      <c r="E35" s="1147"/>
      <c r="F35" s="36">
        <v>0.13</v>
      </c>
      <c r="G35" s="37">
        <v>1.97</v>
      </c>
      <c r="H35" s="37">
        <v>2.02</v>
      </c>
      <c r="I35" s="37">
        <v>0.35</v>
      </c>
      <c r="J35" s="38">
        <v>0.65</v>
      </c>
      <c r="K35" s="22"/>
      <c r="L35" s="22"/>
      <c r="M35" s="22"/>
      <c r="N35" s="22"/>
      <c r="O35" s="22"/>
      <c r="P35" s="22"/>
    </row>
    <row r="36" spans="1:16" ht="39" customHeight="1" x14ac:dyDescent="0.2">
      <c r="A36" s="22"/>
      <c r="B36" s="35"/>
      <c r="C36" s="1145" t="s">
        <v>532</v>
      </c>
      <c r="D36" s="1146"/>
      <c r="E36" s="1147"/>
      <c r="F36" s="36">
        <v>0.51</v>
      </c>
      <c r="G36" s="37">
        <v>0.66</v>
      </c>
      <c r="H36" s="37">
        <v>0.27</v>
      </c>
      <c r="I36" s="37">
        <v>0.63</v>
      </c>
      <c r="J36" s="38">
        <v>0.38</v>
      </c>
      <c r="K36" s="22"/>
      <c r="L36" s="22"/>
      <c r="M36" s="22"/>
      <c r="N36" s="22"/>
      <c r="O36" s="22"/>
      <c r="P36" s="22"/>
    </row>
    <row r="37" spans="1:16" ht="39" customHeight="1" x14ac:dyDescent="0.2">
      <c r="A37" s="22"/>
      <c r="B37" s="35"/>
      <c r="C37" s="1145" t="s">
        <v>533</v>
      </c>
      <c r="D37" s="1146"/>
      <c r="E37" s="1147"/>
      <c r="F37" s="36">
        <v>0.09</v>
      </c>
      <c r="G37" s="37">
        <v>0.15</v>
      </c>
      <c r="H37" s="37">
        <v>0.14000000000000001</v>
      </c>
      <c r="I37" s="37">
        <v>0.09</v>
      </c>
      <c r="J37" s="38">
        <v>0.12</v>
      </c>
      <c r="K37" s="22"/>
      <c r="L37" s="22"/>
      <c r="M37" s="22"/>
      <c r="N37" s="22"/>
      <c r="O37" s="22"/>
      <c r="P37" s="22"/>
    </row>
    <row r="38" spans="1:16" ht="39" customHeight="1" x14ac:dyDescent="0.2">
      <c r="A38" s="22"/>
      <c r="B38" s="35"/>
      <c r="C38" s="1145" t="s">
        <v>534</v>
      </c>
      <c r="D38" s="1146"/>
      <c r="E38" s="1147"/>
      <c r="F38" s="36">
        <v>0.14000000000000001</v>
      </c>
      <c r="G38" s="37">
        <v>0.05</v>
      </c>
      <c r="H38" s="37">
        <v>0.05</v>
      </c>
      <c r="I38" s="37">
        <v>0.05</v>
      </c>
      <c r="J38" s="38">
        <v>0.05</v>
      </c>
      <c r="K38" s="22"/>
      <c r="L38" s="22"/>
      <c r="M38" s="22"/>
      <c r="N38" s="22"/>
      <c r="O38" s="22"/>
      <c r="P38" s="22"/>
    </row>
    <row r="39" spans="1:16" ht="39" customHeight="1" x14ac:dyDescent="0.2">
      <c r="A39" s="22"/>
      <c r="B39" s="35"/>
      <c r="C39" s="1145"/>
      <c r="D39" s="1146"/>
      <c r="E39" s="1147"/>
      <c r="F39" s="36"/>
      <c r="G39" s="37"/>
      <c r="H39" s="37"/>
      <c r="I39" s="37"/>
      <c r="J39" s="38"/>
      <c r="K39" s="22"/>
      <c r="L39" s="22"/>
      <c r="M39" s="22"/>
      <c r="N39" s="22"/>
      <c r="O39" s="22"/>
      <c r="P39" s="22"/>
    </row>
    <row r="40" spans="1:16" ht="39" customHeight="1" x14ac:dyDescent="0.2">
      <c r="A40" s="22"/>
      <c r="B40" s="35"/>
      <c r="C40" s="1145"/>
      <c r="D40" s="1146"/>
      <c r="E40" s="1147"/>
      <c r="F40" s="36"/>
      <c r="G40" s="37"/>
      <c r="H40" s="37"/>
      <c r="I40" s="37"/>
      <c r="J40" s="38"/>
      <c r="K40" s="22"/>
      <c r="L40" s="22"/>
      <c r="M40" s="22"/>
      <c r="N40" s="22"/>
      <c r="O40" s="22"/>
      <c r="P40" s="22"/>
    </row>
    <row r="41" spans="1:16" ht="39" customHeight="1" x14ac:dyDescent="0.2">
      <c r="A41" s="22"/>
      <c r="B41" s="35"/>
      <c r="C41" s="1145"/>
      <c r="D41" s="1146"/>
      <c r="E41" s="1147"/>
      <c r="F41" s="36"/>
      <c r="G41" s="37"/>
      <c r="H41" s="37"/>
      <c r="I41" s="37"/>
      <c r="J41" s="38"/>
      <c r="K41" s="22"/>
      <c r="L41" s="22"/>
      <c r="M41" s="22"/>
      <c r="N41" s="22"/>
      <c r="O41" s="22"/>
      <c r="P41" s="22"/>
    </row>
    <row r="42" spans="1:16" ht="39" customHeight="1" x14ac:dyDescent="0.2">
      <c r="A42" s="22"/>
      <c r="B42" s="39"/>
      <c r="C42" s="1145" t="s">
        <v>535</v>
      </c>
      <c r="D42" s="1146"/>
      <c r="E42" s="1147"/>
      <c r="F42" s="36" t="s">
        <v>485</v>
      </c>
      <c r="G42" s="37" t="s">
        <v>485</v>
      </c>
      <c r="H42" s="37" t="s">
        <v>485</v>
      </c>
      <c r="I42" s="37" t="s">
        <v>485</v>
      </c>
      <c r="J42" s="38" t="s">
        <v>485</v>
      </c>
      <c r="K42" s="22"/>
      <c r="L42" s="22"/>
      <c r="M42" s="22"/>
      <c r="N42" s="22"/>
      <c r="O42" s="22"/>
      <c r="P42" s="22"/>
    </row>
    <row r="43" spans="1:16" ht="39" customHeight="1" thickBot="1" x14ac:dyDescent="0.25">
      <c r="A43" s="22"/>
      <c r="B43" s="40"/>
      <c r="C43" s="1148" t="s">
        <v>536</v>
      </c>
      <c r="D43" s="1149"/>
      <c r="E43" s="1150"/>
      <c r="F43" s="41">
        <v>0</v>
      </c>
      <c r="G43" s="42" t="s">
        <v>485</v>
      </c>
      <c r="H43" s="42" t="s">
        <v>485</v>
      </c>
      <c r="I43" s="42" t="s">
        <v>485</v>
      </c>
      <c r="J43" s="43" t="s">
        <v>485</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5" x14ac:dyDescent="0.2">
      <c r="A45" s="22"/>
      <c r="B45" s="22"/>
      <c r="C45" s="22"/>
      <c r="D45" s="22"/>
      <c r="E45" s="22"/>
      <c r="F45" s="22"/>
      <c r="G45" s="22"/>
      <c r="H45" s="22"/>
      <c r="I45" s="22"/>
      <c r="J45" s="22"/>
      <c r="K45" s="22"/>
      <c r="L45" s="22"/>
      <c r="M45" s="22"/>
      <c r="N45" s="22"/>
      <c r="O45" s="22"/>
      <c r="P45" s="22"/>
    </row>
  </sheetData>
  <sheetProtection algorithmName="SHA-512" hashValue="uk5e3tFIgJEcvDynPOoJ0CC93+M9t9FNLrm0bYlh+/Bqv0gn4D4mqm867LN9OTIz2WzVL/cep4flvlc68eBILw==" saltValue="73tW/d9nMF5UkzPR2h3+h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5" customHeight="1" zeroHeight="1" x14ac:dyDescent="0.2"/>
  <cols>
    <col min="1" max="1" width="6.54296875" style="49" customWidth="1"/>
    <col min="2" max="3" width="10.81640625" style="49" customWidth="1"/>
    <col min="4" max="4" width="10" style="49" customWidth="1"/>
    <col min="5" max="10" width="11" style="49" customWidth="1"/>
    <col min="11" max="15" width="13.1796875" style="49" customWidth="1"/>
    <col min="16" max="21" width="11.4531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3">
      <c r="A44" s="48"/>
      <c r="B44" s="51" t="s">
        <v>8</v>
      </c>
      <c r="C44" s="52"/>
      <c r="D44" s="52"/>
      <c r="E44" s="53"/>
      <c r="F44" s="53"/>
      <c r="G44" s="53"/>
      <c r="H44" s="53"/>
      <c r="I44" s="53"/>
      <c r="J44" s="54" t="s">
        <v>2</v>
      </c>
      <c r="K44" s="55" t="s">
        <v>523</v>
      </c>
      <c r="L44" s="56" t="s">
        <v>524</v>
      </c>
      <c r="M44" s="56" t="s">
        <v>525</v>
      </c>
      <c r="N44" s="56" t="s">
        <v>526</v>
      </c>
      <c r="O44" s="57" t="s">
        <v>527</v>
      </c>
      <c r="P44" s="48"/>
      <c r="Q44" s="48"/>
      <c r="R44" s="48"/>
      <c r="S44" s="48"/>
      <c r="T44" s="48"/>
      <c r="U44" s="48"/>
    </row>
    <row r="45" spans="1:21" ht="30.75" customHeight="1" x14ac:dyDescent="0.2">
      <c r="A45" s="48"/>
      <c r="B45" s="1176" t="s">
        <v>9</v>
      </c>
      <c r="C45" s="1177"/>
      <c r="D45" s="58"/>
      <c r="E45" s="1182" t="s">
        <v>10</v>
      </c>
      <c r="F45" s="1182"/>
      <c r="G45" s="1182"/>
      <c r="H45" s="1182"/>
      <c r="I45" s="1182"/>
      <c r="J45" s="1183"/>
      <c r="K45" s="59">
        <v>2018</v>
      </c>
      <c r="L45" s="60">
        <v>2001</v>
      </c>
      <c r="M45" s="60">
        <v>1910</v>
      </c>
      <c r="N45" s="60">
        <v>1792</v>
      </c>
      <c r="O45" s="61">
        <v>1752</v>
      </c>
      <c r="P45" s="48"/>
      <c r="Q45" s="48"/>
      <c r="R45" s="48"/>
      <c r="S45" s="48"/>
      <c r="T45" s="48"/>
      <c r="U45" s="48"/>
    </row>
    <row r="46" spans="1:21" ht="30.75" customHeight="1" x14ac:dyDescent="0.2">
      <c r="A46" s="48"/>
      <c r="B46" s="1178"/>
      <c r="C46" s="1179"/>
      <c r="D46" s="62"/>
      <c r="E46" s="1155" t="s">
        <v>11</v>
      </c>
      <c r="F46" s="1155"/>
      <c r="G46" s="1155"/>
      <c r="H46" s="1155"/>
      <c r="I46" s="1155"/>
      <c r="J46" s="1156"/>
      <c r="K46" s="63" t="s">
        <v>485</v>
      </c>
      <c r="L46" s="64" t="s">
        <v>485</v>
      </c>
      <c r="M46" s="64" t="s">
        <v>485</v>
      </c>
      <c r="N46" s="64" t="s">
        <v>485</v>
      </c>
      <c r="O46" s="65" t="s">
        <v>485</v>
      </c>
      <c r="P46" s="48"/>
      <c r="Q46" s="48"/>
      <c r="R46" s="48"/>
      <c r="S46" s="48"/>
      <c r="T46" s="48"/>
      <c r="U46" s="48"/>
    </row>
    <row r="47" spans="1:21" ht="30.75" customHeight="1" x14ac:dyDescent="0.2">
      <c r="A47" s="48"/>
      <c r="B47" s="1178"/>
      <c r="C47" s="1179"/>
      <c r="D47" s="62"/>
      <c r="E47" s="1155" t="s">
        <v>12</v>
      </c>
      <c r="F47" s="1155"/>
      <c r="G47" s="1155"/>
      <c r="H47" s="1155"/>
      <c r="I47" s="1155"/>
      <c r="J47" s="1156"/>
      <c r="K47" s="63" t="s">
        <v>485</v>
      </c>
      <c r="L47" s="64" t="s">
        <v>485</v>
      </c>
      <c r="M47" s="64" t="s">
        <v>485</v>
      </c>
      <c r="N47" s="64" t="s">
        <v>485</v>
      </c>
      <c r="O47" s="65" t="s">
        <v>485</v>
      </c>
      <c r="P47" s="48"/>
      <c r="Q47" s="48"/>
      <c r="R47" s="48"/>
      <c r="S47" s="48"/>
      <c r="T47" s="48"/>
      <c r="U47" s="48"/>
    </row>
    <row r="48" spans="1:21" ht="30.75" customHeight="1" x14ac:dyDescent="0.2">
      <c r="A48" s="48"/>
      <c r="B48" s="1178"/>
      <c r="C48" s="1179"/>
      <c r="D48" s="62"/>
      <c r="E48" s="1155" t="s">
        <v>13</v>
      </c>
      <c r="F48" s="1155"/>
      <c r="G48" s="1155"/>
      <c r="H48" s="1155"/>
      <c r="I48" s="1155"/>
      <c r="J48" s="1156"/>
      <c r="K48" s="63">
        <v>681</v>
      </c>
      <c r="L48" s="64">
        <v>827</v>
      </c>
      <c r="M48" s="64">
        <v>662</v>
      </c>
      <c r="N48" s="64">
        <v>232</v>
      </c>
      <c r="O48" s="65">
        <v>212</v>
      </c>
      <c r="P48" s="48"/>
      <c r="Q48" s="48"/>
      <c r="R48" s="48"/>
      <c r="S48" s="48"/>
      <c r="T48" s="48"/>
      <c r="U48" s="48"/>
    </row>
    <row r="49" spans="1:21" ht="30.75" customHeight="1" x14ac:dyDescent="0.2">
      <c r="A49" s="48"/>
      <c r="B49" s="1178"/>
      <c r="C49" s="1179"/>
      <c r="D49" s="62"/>
      <c r="E49" s="1155" t="s">
        <v>14</v>
      </c>
      <c r="F49" s="1155"/>
      <c r="G49" s="1155"/>
      <c r="H49" s="1155"/>
      <c r="I49" s="1155"/>
      <c r="J49" s="1156"/>
      <c r="K49" s="63">
        <v>97</v>
      </c>
      <c r="L49" s="64">
        <v>175</v>
      </c>
      <c r="M49" s="64">
        <v>297</v>
      </c>
      <c r="N49" s="64">
        <v>298</v>
      </c>
      <c r="O49" s="65">
        <v>194</v>
      </c>
      <c r="P49" s="48"/>
      <c r="Q49" s="48"/>
      <c r="R49" s="48"/>
      <c r="S49" s="48"/>
      <c r="T49" s="48"/>
      <c r="U49" s="48"/>
    </row>
    <row r="50" spans="1:21" ht="30.75" customHeight="1" x14ac:dyDescent="0.2">
      <c r="A50" s="48"/>
      <c r="B50" s="1178"/>
      <c r="C50" s="1179"/>
      <c r="D50" s="62"/>
      <c r="E50" s="1155" t="s">
        <v>15</v>
      </c>
      <c r="F50" s="1155"/>
      <c r="G50" s="1155"/>
      <c r="H50" s="1155"/>
      <c r="I50" s="1155"/>
      <c r="J50" s="1156"/>
      <c r="K50" s="63">
        <v>333</v>
      </c>
      <c r="L50" s="64">
        <v>95</v>
      </c>
      <c r="M50" s="64">
        <v>0</v>
      </c>
      <c r="N50" s="64">
        <v>0</v>
      </c>
      <c r="O50" s="65">
        <v>0</v>
      </c>
      <c r="P50" s="48"/>
      <c r="Q50" s="48"/>
      <c r="R50" s="48"/>
      <c r="S50" s="48"/>
      <c r="T50" s="48"/>
      <c r="U50" s="48"/>
    </row>
    <row r="51" spans="1:21" ht="30.75" customHeight="1" x14ac:dyDescent="0.2">
      <c r="A51" s="48"/>
      <c r="B51" s="1180"/>
      <c r="C51" s="1181"/>
      <c r="D51" s="66"/>
      <c r="E51" s="1155" t="s">
        <v>16</v>
      </c>
      <c r="F51" s="1155"/>
      <c r="G51" s="1155"/>
      <c r="H51" s="1155"/>
      <c r="I51" s="1155"/>
      <c r="J51" s="1156"/>
      <c r="K51" s="63" t="s">
        <v>485</v>
      </c>
      <c r="L51" s="64" t="s">
        <v>485</v>
      </c>
      <c r="M51" s="64" t="s">
        <v>485</v>
      </c>
      <c r="N51" s="64" t="s">
        <v>485</v>
      </c>
      <c r="O51" s="65" t="s">
        <v>485</v>
      </c>
      <c r="P51" s="48"/>
      <c r="Q51" s="48"/>
      <c r="R51" s="48"/>
      <c r="S51" s="48"/>
      <c r="T51" s="48"/>
      <c r="U51" s="48"/>
    </row>
    <row r="52" spans="1:21" ht="30.75" customHeight="1" x14ac:dyDescent="0.2">
      <c r="A52" s="48"/>
      <c r="B52" s="1153" t="s">
        <v>17</v>
      </c>
      <c r="C52" s="1154"/>
      <c r="D52" s="66"/>
      <c r="E52" s="1155" t="s">
        <v>18</v>
      </c>
      <c r="F52" s="1155"/>
      <c r="G52" s="1155"/>
      <c r="H52" s="1155"/>
      <c r="I52" s="1155"/>
      <c r="J52" s="1156"/>
      <c r="K52" s="63">
        <v>2448</v>
      </c>
      <c r="L52" s="64">
        <v>2532</v>
      </c>
      <c r="M52" s="64">
        <v>2450</v>
      </c>
      <c r="N52" s="64">
        <v>2193</v>
      </c>
      <c r="O52" s="65">
        <v>2024</v>
      </c>
      <c r="P52" s="48"/>
      <c r="Q52" s="48"/>
      <c r="R52" s="48"/>
      <c r="S52" s="48"/>
      <c r="T52" s="48"/>
      <c r="U52" s="48"/>
    </row>
    <row r="53" spans="1:21" ht="30.75" customHeight="1" thickBot="1" x14ac:dyDescent="0.25">
      <c r="A53" s="48"/>
      <c r="B53" s="1157" t="s">
        <v>19</v>
      </c>
      <c r="C53" s="1158"/>
      <c r="D53" s="67"/>
      <c r="E53" s="1159" t="s">
        <v>20</v>
      </c>
      <c r="F53" s="1159"/>
      <c r="G53" s="1159"/>
      <c r="H53" s="1159"/>
      <c r="I53" s="1159"/>
      <c r="J53" s="1160"/>
      <c r="K53" s="68">
        <v>681</v>
      </c>
      <c r="L53" s="69">
        <v>566</v>
      </c>
      <c r="M53" s="69">
        <v>419</v>
      </c>
      <c r="N53" s="69">
        <v>129</v>
      </c>
      <c r="O53" s="70">
        <v>134</v>
      </c>
      <c r="P53" s="48"/>
      <c r="Q53" s="48"/>
      <c r="R53" s="48"/>
      <c r="S53" s="48"/>
      <c r="T53" s="48"/>
      <c r="U53" s="48"/>
    </row>
    <row r="54" spans="1:21" ht="24" customHeight="1" x14ac:dyDescent="0.2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3">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3">
      <c r="A57" s="48"/>
      <c r="B57" s="76"/>
      <c r="C57" s="77"/>
      <c r="D57" s="77"/>
      <c r="E57" s="78"/>
      <c r="F57" s="78"/>
      <c r="G57" s="78"/>
      <c r="H57" s="78"/>
      <c r="I57" s="78"/>
      <c r="J57" s="79" t="s">
        <v>2</v>
      </c>
      <c r="K57" s="80" t="s">
        <v>537</v>
      </c>
      <c r="L57" s="81" t="s">
        <v>538</v>
      </c>
      <c r="M57" s="81" t="s">
        <v>539</v>
      </c>
      <c r="N57" s="81" t="s">
        <v>540</v>
      </c>
      <c r="O57" s="82" t="s">
        <v>541</v>
      </c>
      <c r="P57" s="48"/>
      <c r="Q57" s="48"/>
      <c r="R57" s="48"/>
      <c r="S57" s="48"/>
      <c r="T57" s="48"/>
      <c r="U57" s="48"/>
    </row>
    <row r="58" spans="1:21" ht="31.5" customHeight="1" x14ac:dyDescent="0.2">
      <c r="B58" s="1161" t="s">
        <v>24</v>
      </c>
      <c r="C58" s="1162"/>
      <c r="D58" s="1167" t="s">
        <v>25</v>
      </c>
      <c r="E58" s="1168"/>
      <c r="F58" s="1168"/>
      <c r="G58" s="1168"/>
      <c r="H58" s="1168"/>
      <c r="I58" s="1168"/>
      <c r="J58" s="1169"/>
      <c r="K58" s="83"/>
      <c r="L58" s="84"/>
      <c r="M58" s="84"/>
      <c r="N58" s="84"/>
      <c r="O58" s="85"/>
    </row>
    <row r="59" spans="1:21" ht="31.5" customHeight="1" x14ac:dyDescent="0.2">
      <c r="B59" s="1163"/>
      <c r="C59" s="1164"/>
      <c r="D59" s="1170" t="s">
        <v>26</v>
      </c>
      <c r="E59" s="1171"/>
      <c r="F59" s="1171"/>
      <c r="G59" s="1171"/>
      <c r="H59" s="1171"/>
      <c r="I59" s="1171"/>
      <c r="J59" s="1172"/>
      <c r="K59" s="86"/>
      <c r="L59" s="87"/>
      <c r="M59" s="87"/>
      <c r="N59" s="87"/>
      <c r="O59" s="88"/>
    </row>
    <row r="60" spans="1:21" ht="31.5" customHeight="1" thickBot="1" x14ac:dyDescent="0.25">
      <c r="B60" s="1165"/>
      <c r="C60" s="1166"/>
      <c r="D60" s="1173" t="s">
        <v>27</v>
      </c>
      <c r="E60" s="1174"/>
      <c r="F60" s="1174"/>
      <c r="G60" s="1174"/>
      <c r="H60" s="1174"/>
      <c r="I60" s="1174"/>
      <c r="J60" s="1175"/>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UgObVCzT602lJ2wgsv5qtHTsOY3rXkHsmxYcjRXjoj6En018LpjGVwt76k/1rrqsiEsVItSiRxdqA1X+pmGJbw==" saltValue="CWKOVeGq8Dy4xgFv3lavX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3"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54296875" style="96" customWidth="1"/>
    <col min="2" max="3" width="12.54296875" style="96" customWidth="1"/>
    <col min="4" max="4" width="11.54296875" style="96" customWidth="1"/>
    <col min="5" max="8" width="10.453125" style="96" customWidth="1"/>
    <col min="9" max="13" width="16.453125" style="96" customWidth="1"/>
    <col min="14" max="19" width="12.5429687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3">
      <c r="B40" s="98" t="s">
        <v>8</v>
      </c>
      <c r="C40" s="99"/>
      <c r="D40" s="99"/>
      <c r="E40" s="100"/>
      <c r="F40" s="100"/>
      <c r="G40" s="100"/>
      <c r="H40" s="101" t="s">
        <v>2</v>
      </c>
      <c r="I40" s="102" t="s">
        <v>523</v>
      </c>
      <c r="J40" s="103" t="s">
        <v>524</v>
      </c>
      <c r="K40" s="103" t="s">
        <v>525</v>
      </c>
      <c r="L40" s="103" t="s">
        <v>526</v>
      </c>
      <c r="M40" s="104" t="s">
        <v>527</v>
      </c>
    </row>
    <row r="41" spans="2:13" ht="27.75" customHeight="1" x14ac:dyDescent="0.2">
      <c r="B41" s="1196" t="s">
        <v>30</v>
      </c>
      <c r="C41" s="1197"/>
      <c r="D41" s="105"/>
      <c r="E41" s="1198" t="s">
        <v>31</v>
      </c>
      <c r="F41" s="1198"/>
      <c r="G41" s="1198"/>
      <c r="H41" s="1199"/>
      <c r="I41" s="343">
        <v>15881</v>
      </c>
      <c r="J41" s="344">
        <v>15721</v>
      </c>
      <c r="K41" s="344">
        <v>14704</v>
      </c>
      <c r="L41" s="344">
        <v>14149</v>
      </c>
      <c r="M41" s="345">
        <v>13702</v>
      </c>
    </row>
    <row r="42" spans="2:13" ht="27.75" customHeight="1" x14ac:dyDescent="0.2">
      <c r="B42" s="1186"/>
      <c r="C42" s="1187"/>
      <c r="D42" s="106"/>
      <c r="E42" s="1190" t="s">
        <v>32</v>
      </c>
      <c r="F42" s="1190"/>
      <c r="G42" s="1190"/>
      <c r="H42" s="1191"/>
      <c r="I42" s="346">
        <v>452</v>
      </c>
      <c r="J42" s="347">
        <v>152</v>
      </c>
      <c r="K42" s="347">
        <v>299</v>
      </c>
      <c r="L42" s="347">
        <v>328</v>
      </c>
      <c r="M42" s="348">
        <v>331</v>
      </c>
    </row>
    <row r="43" spans="2:13" ht="27.75" customHeight="1" x14ac:dyDescent="0.2">
      <c r="B43" s="1186"/>
      <c r="C43" s="1187"/>
      <c r="D43" s="106"/>
      <c r="E43" s="1190" t="s">
        <v>33</v>
      </c>
      <c r="F43" s="1190"/>
      <c r="G43" s="1190"/>
      <c r="H43" s="1191"/>
      <c r="I43" s="346">
        <v>6177</v>
      </c>
      <c r="J43" s="347">
        <v>4987</v>
      </c>
      <c r="K43" s="347">
        <v>3905</v>
      </c>
      <c r="L43" s="347">
        <v>3055</v>
      </c>
      <c r="M43" s="348">
        <v>2202</v>
      </c>
    </row>
    <row r="44" spans="2:13" ht="27.75" customHeight="1" x14ac:dyDescent="0.2">
      <c r="B44" s="1186"/>
      <c r="C44" s="1187"/>
      <c r="D44" s="106"/>
      <c r="E44" s="1190" t="s">
        <v>34</v>
      </c>
      <c r="F44" s="1190"/>
      <c r="G44" s="1190"/>
      <c r="H44" s="1191"/>
      <c r="I44" s="346">
        <v>3460</v>
      </c>
      <c r="J44" s="347">
        <v>3395</v>
      </c>
      <c r="K44" s="347">
        <v>3175</v>
      </c>
      <c r="L44" s="347">
        <v>2916</v>
      </c>
      <c r="M44" s="348">
        <v>2916</v>
      </c>
    </row>
    <row r="45" spans="2:13" ht="27.75" customHeight="1" x14ac:dyDescent="0.2">
      <c r="B45" s="1186"/>
      <c r="C45" s="1187"/>
      <c r="D45" s="106"/>
      <c r="E45" s="1190" t="s">
        <v>35</v>
      </c>
      <c r="F45" s="1190"/>
      <c r="G45" s="1190"/>
      <c r="H45" s="1191"/>
      <c r="I45" s="346">
        <v>4949</v>
      </c>
      <c r="J45" s="347">
        <v>4762</v>
      </c>
      <c r="K45" s="347">
        <v>4673</v>
      </c>
      <c r="L45" s="347">
        <v>4677</v>
      </c>
      <c r="M45" s="348">
        <v>4634</v>
      </c>
    </row>
    <row r="46" spans="2:13" ht="27.75" customHeight="1" x14ac:dyDescent="0.2">
      <c r="B46" s="1186"/>
      <c r="C46" s="1187"/>
      <c r="D46" s="107"/>
      <c r="E46" s="1190" t="s">
        <v>36</v>
      </c>
      <c r="F46" s="1190"/>
      <c r="G46" s="1190"/>
      <c r="H46" s="1191"/>
      <c r="I46" s="346" t="s">
        <v>485</v>
      </c>
      <c r="J46" s="347" t="s">
        <v>485</v>
      </c>
      <c r="K46" s="347" t="s">
        <v>485</v>
      </c>
      <c r="L46" s="347" t="s">
        <v>485</v>
      </c>
      <c r="M46" s="348" t="s">
        <v>485</v>
      </c>
    </row>
    <row r="47" spans="2:13" ht="27.75" customHeight="1" x14ac:dyDescent="0.2">
      <c r="B47" s="1186"/>
      <c r="C47" s="1187"/>
      <c r="D47" s="108"/>
      <c r="E47" s="1200" t="s">
        <v>37</v>
      </c>
      <c r="F47" s="1201"/>
      <c r="G47" s="1201"/>
      <c r="H47" s="1202"/>
      <c r="I47" s="346" t="s">
        <v>485</v>
      </c>
      <c r="J47" s="347" t="s">
        <v>485</v>
      </c>
      <c r="K47" s="347" t="s">
        <v>485</v>
      </c>
      <c r="L47" s="347" t="s">
        <v>485</v>
      </c>
      <c r="M47" s="348" t="s">
        <v>485</v>
      </c>
    </row>
    <row r="48" spans="2:13" ht="27.75" customHeight="1" x14ac:dyDescent="0.2">
      <c r="B48" s="1186"/>
      <c r="C48" s="1187"/>
      <c r="D48" s="106"/>
      <c r="E48" s="1190" t="s">
        <v>38</v>
      </c>
      <c r="F48" s="1190"/>
      <c r="G48" s="1190"/>
      <c r="H48" s="1191"/>
      <c r="I48" s="346" t="s">
        <v>485</v>
      </c>
      <c r="J48" s="347" t="s">
        <v>485</v>
      </c>
      <c r="K48" s="347" t="s">
        <v>485</v>
      </c>
      <c r="L48" s="347" t="s">
        <v>485</v>
      </c>
      <c r="M48" s="348" t="s">
        <v>485</v>
      </c>
    </row>
    <row r="49" spans="2:13" ht="27.75" customHeight="1" x14ac:dyDescent="0.2">
      <c r="B49" s="1188"/>
      <c r="C49" s="1189"/>
      <c r="D49" s="106"/>
      <c r="E49" s="1190" t="s">
        <v>39</v>
      </c>
      <c r="F49" s="1190"/>
      <c r="G49" s="1190"/>
      <c r="H49" s="1191"/>
      <c r="I49" s="346" t="s">
        <v>485</v>
      </c>
      <c r="J49" s="347" t="s">
        <v>485</v>
      </c>
      <c r="K49" s="347" t="s">
        <v>485</v>
      </c>
      <c r="L49" s="347" t="s">
        <v>485</v>
      </c>
      <c r="M49" s="348" t="s">
        <v>485</v>
      </c>
    </row>
    <row r="50" spans="2:13" ht="27.75" customHeight="1" x14ac:dyDescent="0.2">
      <c r="B50" s="1184" t="s">
        <v>40</v>
      </c>
      <c r="C50" s="1185"/>
      <c r="D50" s="109"/>
      <c r="E50" s="1190" t="s">
        <v>41</v>
      </c>
      <c r="F50" s="1190"/>
      <c r="G50" s="1190"/>
      <c r="H50" s="1191"/>
      <c r="I50" s="346">
        <v>3571</v>
      </c>
      <c r="J50" s="347">
        <v>5853</v>
      </c>
      <c r="K50" s="347">
        <v>7055</v>
      </c>
      <c r="L50" s="347">
        <v>8474</v>
      </c>
      <c r="M50" s="348">
        <v>8738</v>
      </c>
    </row>
    <row r="51" spans="2:13" ht="27.75" customHeight="1" x14ac:dyDescent="0.2">
      <c r="B51" s="1186"/>
      <c r="C51" s="1187"/>
      <c r="D51" s="106"/>
      <c r="E51" s="1190" t="s">
        <v>42</v>
      </c>
      <c r="F51" s="1190"/>
      <c r="G51" s="1190"/>
      <c r="H51" s="1191"/>
      <c r="I51" s="346">
        <v>2443</v>
      </c>
      <c r="J51" s="347">
        <v>1758</v>
      </c>
      <c r="K51" s="347">
        <v>2483</v>
      </c>
      <c r="L51" s="347">
        <v>2728</v>
      </c>
      <c r="M51" s="348">
        <v>2510</v>
      </c>
    </row>
    <row r="52" spans="2:13" ht="27.75" customHeight="1" x14ac:dyDescent="0.2">
      <c r="B52" s="1188"/>
      <c r="C52" s="1189"/>
      <c r="D52" s="106"/>
      <c r="E52" s="1190" t="s">
        <v>43</v>
      </c>
      <c r="F52" s="1190"/>
      <c r="G52" s="1190"/>
      <c r="H52" s="1191"/>
      <c r="I52" s="346">
        <v>20671</v>
      </c>
      <c r="J52" s="347">
        <v>20119</v>
      </c>
      <c r="K52" s="347">
        <v>19099</v>
      </c>
      <c r="L52" s="347">
        <v>18371</v>
      </c>
      <c r="M52" s="348">
        <v>17207</v>
      </c>
    </row>
    <row r="53" spans="2:13" ht="27.75" customHeight="1" thickBot="1" x14ac:dyDescent="0.25">
      <c r="B53" s="1192" t="s">
        <v>19</v>
      </c>
      <c r="C53" s="1193"/>
      <c r="D53" s="110"/>
      <c r="E53" s="1194" t="s">
        <v>44</v>
      </c>
      <c r="F53" s="1194"/>
      <c r="G53" s="1194"/>
      <c r="H53" s="1195"/>
      <c r="I53" s="349">
        <v>4233</v>
      </c>
      <c r="J53" s="350">
        <v>1286</v>
      </c>
      <c r="K53" s="350">
        <v>-1880</v>
      </c>
      <c r="L53" s="350">
        <v>-4450</v>
      </c>
      <c r="M53" s="351">
        <v>-4672</v>
      </c>
    </row>
    <row r="54" spans="2:13" ht="27.75" customHeight="1" x14ac:dyDescent="0.25">
      <c r="B54" s="111"/>
      <c r="C54" s="112"/>
      <c r="D54" s="112"/>
      <c r="E54" s="113"/>
      <c r="F54" s="113"/>
      <c r="G54" s="113"/>
      <c r="H54" s="113"/>
      <c r="I54" s="114"/>
      <c r="J54" s="114"/>
      <c r="K54" s="114"/>
      <c r="L54" s="114"/>
      <c r="M54" s="114"/>
    </row>
    <row r="55" spans="2:13" ht="13" x14ac:dyDescent="0.2"/>
  </sheetData>
  <sheetProtection algorithmName="SHA-512" hashValue="qDt4H/zM1bNhrbzkgsoMHEmgCZ9ytaFZq+CWv5TLWawpOVBtMm2Qfai0ROHdJgJfx2nMnUDGICdnPCvl60s+EQ==" saltValue="VSvyGCXBxZ7igwhUZxmH6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6953125" style="1" customWidth="1"/>
    <col min="2" max="2" width="16.453125" style="1" customWidth="1"/>
    <col min="3" max="5" width="26.26953125" style="1" customWidth="1"/>
    <col min="6" max="8" width="24.26953125" style="1" customWidth="1"/>
    <col min="9" max="14" width="26" style="1" customWidth="1"/>
    <col min="15" max="15" width="6.17968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15" t="s">
        <v>45</v>
      </c>
    </row>
    <row r="54" spans="2:8" ht="29.25" customHeight="1" thickBot="1" x14ac:dyDescent="0.35">
      <c r="B54" s="116" t="s">
        <v>1</v>
      </c>
      <c r="C54" s="117"/>
      <c r="D54" s="117"/>
      <c r="E54" s="118" t="s">
        <v>2</v>
      </c>
      <c r="F54" s="119" t="s">
        <v>525</v>
      </c>
      <c r="G54" s="119" t="s">
        <v>526</v>
      </c>
      <c r="H54" s="120" t="s">
        <v>527</v>
      </c>
    </row>
    <row r="55" spans="2:8" ht="52.5" customHeight="1" x14ac:dyDescent="0.2">
      <c r="B55" s="121"/>
      <c r="C55" s="1211" t="s">
        <v>46</v>
      </c>
      <c r="D55" s="1211"/>
      <c r="E55" s="1212"/>
      <c r="F55" s="352">
        <v>3137</v>
      </c>
      <c r="G55" s="352">
        <v>3140</v>
      </c>
      <c r="H55" s="353">
        <v>3185</v>
      </c>
    </row>
    <row r="56" spans="2:8" ht="52.5" customHeight="1" x14ac:dyDescent="0.2">
      <c r="B56" s="122"/>
      <c r="C56" s="1213" t="s">
        <v>47</v>
      </c>
      <c r="D56" s="1213"/>
      <c r="E56" s="1214"/>
      <c r="F56" s="354" t="s">
        <v>485</v>
      </c>
      <c r="G56" s="354" t="s">
        <v>485</v>
      </c>
      <c r="H56" s="355" t="s">
        <v>485</v>
      </c>
    </row>
    <row r="57" spans="2:8" ht="53.25" customHeight="1" x14ac:dyDescent="0.2">
      <c r="B57" s="122"/>
      <c r="C57" s="1215" t="s">
        <v>48</v>
      </c>
      <c r="D57" s="1215"/>
      <c r="E57" s="1216"/>
      <c r="F57" s="356">
        <v>3389</v>
      </c>
      <c r="G57" s="356">
        <v>4967</v>
      </c>
      <c r="H57" s="357">
        <v>4897</v>
      </c>
    </row>
    <row r="58" spans="2:8" ht="45.75" customHeight="1" x14ac:dyDescent="0.2">
      <c r="B58" s="123"/>
      <c r="C58" s="1203" t="s">
        <v>548</v>
      </c>
      <c r="D58" s="1204"/>
      <c r="E58" s="1205"/>
      <c r="F58" s="358">
        <v>2550</v>
      </c>
      <c r="G58" s="358">
        <v>3667</v>
      </c>
      <c r="H58" s="359">
        <v>3792</v>
      </c>
    </row>
    <row r="59" spans="2:8" ht="45.75" customHeight="1" x14ac:dyDescent="0.2">
      <c r="B59" s="123"/>
      <c r="C59" s="1203" t="s">
        <v>549</v>
      </c>
      <c r="D59" s="1204"/>
      <c r="E59" s="1205"/>
      <c r="F59" s="358">
        <v>524</v>
      </c>
      <c r="G59" s="358">
        <v>874</v>
      </c>
      <c r="H59" s="359">
        <v>670</v>
      </c>
    </row>
    <row r="60" spans="2:8" ht="45.75" customHeight="1" x14ac:dyDescent="0.2">
      <c r="B60" s="123"/>
      <c r="C60" s="1203" t="s">
        <v>550</v>
      </c>
      <c r="D60" s="1204"/>
      <c r="E60" s="1205"/>
      <c r="F60" s="358">
        <v>207</v>
      </c>
      <c r="G60" s="358">
        <v>316</v>
      </c>
      <c r="H60" s="359">
        <v>326</v>
      </c>
    </row>
    <row r="61" spans="2:8" ht="45.75" customHeight="1" x14ac:dyDescent="0.2">
      <c r="B61" s="123"/>
      <c r="C61" s="1203" t="s">
        <v>551</v>
      </c>
      <c r="D61" s="1204"/>
      <c r="E61" s="1205"/>
      <c r="F61" s="358">
        <v>78</v>
      </c>
      <c r="G61" s="358">
        <v>79</v>
      </c>
      <c r="H61" s="359">
        <v>80</v>
      </c>
    </row>
    <row r="62" spans="2:8" ht="45.75" customHeight="1" thickBot="1" x14ac:dyDescent="0.25">
      <c r="B62" s="124"/>
      <c r="C62" s="1206" t="s">
        <v>552</v>
      </c>
      <c r="D62" s="1207"/>
      <c r="E62" s="1208"/>
      <c r="F62" s="360">
        <v>20</v>
      </c>
      <c r="G62" s="360">
        <v>20</v>
      </c>
      <c r="H62" s="361">
        <v>21</v>
      </c>
    </row>
    <row r="63" spans="2:8" ht="52.5" customHeight="1" thickBot="1" x14ac:dyDescent="0.25">
      <c r="B63" s="125"/>
      <c r="C63" s="1209" t="s">
        <v>49</v>
      </c>
      <c r="D63" s="1209"/>
      <c r="E63" s="1210"/>
      <c r="F63" s="362">
        <v>6526</v>
      </c>
      <c r="G63" s="362">
        <v>8107</v>
      </c>
      <c r="H63" s="363">
        <v>8082</v>
      </c>
    </row>
    <row r="64" spans="2:8" ht="13" x14ac:dyDescent="0.2"/>
  </sheetData>
  <sheetProtection algorithmName="SHA-512" hashValue="CeV1Sc2dfksiOsyzmjGFjvu2ec6RAFKXoBkZkw7yctVrmHpPQI6Ogd0Bz4hZx0CSJNCgOZhKh1vZqsiJ8JcmzA==" saltValue="FFXnCOK3LzBWPMlVQ+K12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zoomScaleNormal="100" workbookViewId="0"/>
  </sheetViews>
  <sheetFormatPr defaultColWidth="11.1796875" defaultRowHeight="13" x14ac:dyDescent="0.2"/>
  <cols>
    <col min="1" max="1" width="45.81640625" style="132" customWidth="1"/>
    <col min="2" max="8" width="13.453125" style="132" customWidth="1"/>
    <col min="9" max="16384" width="11.1796875" style="132"/>
  </cols>
  <sheetData>
    <row r="1" spans="1:8" x14ac:dyDescent="0.2">
      <c r="A1" s="126"/>
      <c r="B1" s="127"/>
      <c r="C1" s="128"/>
      <c r="D1" s="129"/>
      <c r="E1" s="130"/>
      <c r="F1" s="130"/>
      <c r="G1" s="130"/>
      <c r="H1" s="131"/>
    </row>
    <row r="2" spans="1:8" x14ac:dyDescent="0.2">
      <c r="A2" s="133"/>
      <c r="B2" s="134"/>
      <c r="C2" s="135"/>
      <c r="D2" s="136" t="s">
        <v>50</v>
      </c>
      <c r="E2" s="137"/>
      <c r="F2" s="138" t="s">
        <v>522</v>
      </c>
      <c r="G2" s="139"/>
      <c r="H2" s="140"/>
    </row>
    <row r="3" spans="1:8" x14ac:dyDescent="0.2">
      <c r="A3" s="136" t="s">
        <v>515</v>
      </c>
      <c r="B3" s="141"/>
      <c r="C3" s="142"/>
      <c r="D3" s="143">
        <v>28497</v>
      </c>
      <c r="E3" s="144"/>
      <c r="F3" s="145">
        <v>63812</v>
      </c>
      <c r="G3" s="146"/>
      <c r="H3" s="147"/>
    </row>
    <row r="4" spans="1:8" x14ac:dyDescent="0.2">
      <c r="A4" s="148"/>
      <c r="B4" s="149"/>
      <c r="C4" s="150"/>
      <c r="D4" s="151">
        <v>10644</v>
      </c>
      <c r="E4" s="152"/>
      <c r="F4" s="153">
        <v>33848</v>
      </c>
      <c r="G4" s="154"/>
      <c r="H4" s="155"/>
    </row>
    <row r="5" spans="1:8" x14ac:dyDescent="0.2">
      <c r="A5" s="136" t="s">
        <v>517</v>
      </c>
      <c r="B5" s="141"/>
      <c r="C5" s="142"/>
      <c r="D5" s="143">
        <v>23820</v>
      </c>
      <c r="E5" s="144"/>
      <c r="F5" s="145">
        <v>45945</v>
      </c>
      <c r="G5" s="146"/>
      <c r="H5" s="147"/>
    </row>
    <row r="6" spans="1:8" x14ac:dyDescent="0.2">
      <c r="A6" s="148"/>
      <c r="B6" s="149"/>
      <c r="C6" s="150"/>
      <c r="D6" s="151">
        <v>8352</v>
      </c>
      <c r="E6" s="152"/>
      <c r="F6" s="153">
        <v>25180</v>
      </c>
      <c r="G6" s="154"/>
      <c r="H6" s="155"/>
    </row>
    <row r="7" spans="1:8" x14ac:dyDescent="0.2">
      <c r="A7" s="136" t="s">
        <v>518</v>
      </c>
      <c r="B7" s="141"/>
      <c r="C7" s="142"/>
      <c r="D7" s="143">
        <v>37241</v>
      </c>
      <c r="E7" s="144"/>
      <c r="F7" s="145">
        <v>44475</v>
      </c>
      <c r="G7" s="146"/>
      <c r="H7" s="147"/>
    </row>
    <row r="8" spans="1:8" x14ac:dyDescent="0.2">
      <c r="A8" s="148"/>
      <c r="B8" s="149"/>
      <c r="C8" s="150"/>
      <c r="D8" s="151">
        <v>16812</v>
      </c>
      <c r="E8" s="152"/>
      <c r="F8" s="153">
        <v>24780</v>
      </c>
      <c r="G8" s="154"/>
      <c r="H8" s="155"/>
    </row>
    <row r="9" spans="1:8" x14ac:dyDescent="0.2">
      <c r="A9" s="136" t="s">
        <v>519</v>
      </c>
      <c r="B9" s="141"/>
      <c r="C9" s="142"/>
      <c r="D9" s="143">
        <v>33504</v>
      </c>
      <c r="E9" s="144"/>
      <c r="F9" s="145">
        <v>45982</v>
      </c>
      <c r="G9" s="146"/>
      <c r="H9" s="147"/>
    </row>
    <row r="10" spans="1:8" x14ac:dyDescent="0.2">
      <c r="A10" s="148"/>
      <c r="B10" s="149"/>
      <c r="C10" s="150"/>
      <c r="D10" s="151">
        <v>18836</v>
      </c>
      <c r="E10" s="152"/>
      <c r="F10" s="153">
        <v>25583</v>
      </c>
      <c r="G10" s="154"/>
      <c r="H10" s="155"/>
    </row>
    <row r="11" spans="1:8" x14ac:dyDescent="0.2">
      <c r="A11" s="136" t="s">
        <v>520</v>
      </c>
      <c r="B11" s="141"/>
      <c r="C11" s="142"/>
      <c r="D11" s="143">
        <v>38118</v>
      </c>
      <c r="E11" s="144"/>
      <c r="F11" s="145">
        <v>50538</v>
      </c>
      <c r="G11" s="146"/>
      <c r="H11" s="147"/>
    </row>
    <row r="12" spans="1:8" x14ac:dyDescent="0.2">
      <c r="A12" s="148"/>
      <c r="B12" s="149"/>
      <c r="C12" s="156"/>
      <c r="D12" s="151">
        <v>21907</v>
      </c>
      <c r="E12" s="152"/>
      <c r="F12" s="153">
        <v>29053</v>
      </c>
      <c r="G12" s="154"/>
      <c r="H12" s="155"/>
    </row>
    <row r="13" spans="1:8" x14ac:dyDescent="0.2">
      <c r="A13" s="136"/>
      <c r="B13" s="141"/>
      <c r="C13" s="157"/>
      <c r="D13" s="158">
        <v>32236</v>
      </c>
      <c r="E13" s="159"/>
      <c r="F13" s="160">
        <v>50150</v>
      </c>
      <c r="G13" s="161"/>
      <c r="H13" s="147"/>
    </row>
    <row r="14" spans="1:8" x14ac:dyDescent="0.2">
      <c r="A14" s="148"/>
      <c r="B14" s="149"/>
      <c r="C14" s="150"/>
      <c r="D14" s="151">
        <v>15310</v>
      </c>
      <c r="E14" s="152"/>
      <c r="F14" s="153">
        <v>27689</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6.8</v>
      </c>
      <c r="C19" s="162">
        <f>ROUND(VALUE(SUBSTITUTE(実質収支比率等に係る経年分析!G$48,"▲","-")),2)</f>
        <v>17.100000000000001</v>
      </c>
      <c r="D19" s="162">
        <f>ROUND(VALUE(SUBSTITUTE(実質収支比率等に係る経年分析!H$48,"▲","-")),2)</f>
        <v>9.8000000000000007</v>
      </c>
      <c r="E19" s="162">
        <f>ROUND(VALUE(SUBSTITUTE(実質収支比率等に係る経年分析!I$48,"▲","-")),2)</f>
        <v>5.95</v>
      </c>
      <c r="F19" s="162">
        <f>ROUND(VALUE(SUBSTITUTE(実質収支比率等に係る経年分析!J$48,"▲","-")),2)</f>
        <v>6.6</v>
      </c>
    </row>
    <row r="20" spans="1:11" x14ac:dyDescent="0.2">
      <c r="A20" s="162" t="s">
        <v>53</v>
      </c>
      <c r="B20" s="162">
        <f>ROUND(VALUE(SUBSTITUTE(実質収支比率等に係る経年分析!F$47,"▲","-")),2)</f>
        <v>13.4</v>
      </c>
      <c r="C20" s="162">
        <f>ROUND(VALUE(SUBSTITUTE(実質収支比率等に係る経年分析!G$47,"▲","-")),2)</f>
        <v>17.920000000000002</v>
      </c>
      <c r="D20" s="162">
        <f>ROUND(VALUE(SUBSTITUTE(実質収支比率等に係る経年分析!H$47,"▲","-")),2)</f>
        <v>18.21</v>
      </c>
      <c r="E20" s="162">
        <f>ROUND(VALUE(SUBSTITUTE(実質収支比率等に係る経年分析!I$47,"▲","-")),2)</f>
        <v>17.87</v>
      </c>
      <c r="F20" s="162">
        <f>ROUND(VALUE(SUBSTITUTE(実質収支比率等に係る経年分析!J$47,"▲","-")),2)</f>
        <v>17.66</v>
      </c>
    </row>
    <row r="21" spans="1:11" x14ac:dyDescent="0.2">
      <c r="A21" s="162" t="s">
        <v>54</v>
      </c>
      <c r="B21" s="162">
        <f>IF(ISNUMBER(VALUE(SUBSTITUTE(実質収支比率等に係る経年分析!F$49,"▲","-"))),ROUND(VALUE(SUBSTITUTE(実質収支比率等に係る経年分析!F$49,"▲","-")),2),NA())</f>
        <v>2.69</v>
      </c>
      <c r="C21" s="162">
        <f>IF(ISNUMBER(VALUE(SUBSTITUTE(実質収支比率等に係る経年分析!G$49,"▲","-"))),ROUND(VALUE(SUBSTITUTE(実質収支比率等に係る経年分析!G$49,"▲","-")),2),NA())</f>
        <v>15.88</v>
      </c>
      <c r="D21" s="162">
        <f>IF(ISNUMBER(VALUE(SUBSTITUTE(実質収支比率等に係る経年分析!H$49,"▲","-"))),ROUND(VALUE(SUBSTITUTE(実質収支比率等に係る経年分析!H$49,"▲","-")),2),NA())</f>
        <v>-7.64</v>
      </c>
      <c r="E21" s="162">
        <f>IF(ISNUMBER(VALUE(SUBSTITUTE(実質収支比率等に係る経年分析!I$49,"▲","-"))),ROUND(VALUE(SUBSTITUTE(実質収支比率等に係る経年分析!I$49,"▲","-")),2),NA())</f>
        <v>-3.63</v>
      </c>
      <c r="F21" s="162">
        <f>IF(ISNUMBER(VALUE(SUBSTITUTE(実質収支比率等に係る経年分析!J$49,"▲","-"))),ROUND(VALUE(SUBSTITUTE(実質収支比率等に係る経年分析!J$49,"▲","-")),2),NA())</f>
        <v>1.05</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v>
      </c>
      <c r="D27" s="163" t="e">
        <f>IF(ROUND(VALUE(SUBSTITUTE(連結実質赤字比率に係る赤字・黒字の構成分析!G$43,"▲", "-")), 2) &lt; 0, ABS(ROUND(VALUE(SUBSTITUTE(連結実質赤字比率に係る赤字・黒字の構成分析!G$43,"▲", "-")), 2)), NA())</f>
        <v>#VALUE!</v>
      </c>
      <c r="E27" s="163" t="e">
        <f>IF(ROUND(VALUE(SUBSTITUTE(連結実質赤字比率に係る赤字・黒字の構成分析!G$43,"▲", "-")), 2) &gt;= 0, ABS(ROUND(VALUE(SUBSTITUTE(連結実質赤字比率に係る赤字・黒字の構成分析!G$43,"▲", "-")), 2)), NA())</f>
        <v>#VALUE!</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2">
      <c r="A30" s="163" t="e">
        <f>IF(連結実質赤字比率に係る赤字・黒字の構成分析!C$40="",NA(),連結実質赤字比率に係る赤字・黒字の構成分析!C$40)</f>
        <v>#N/A</v>
      </c>
      <c r="B30" s="163" t="e">
        <f>IF(ROUND(VALUE(SUBSTITUTE(連結実質赤字比率に係る赤字・黒字の構成分析!F$40,"▲", "-")), 2) &lt; 0, ABS(ROUND(VALUE(SUBSTITUTE(連結実質赤字比率に係る赤字・黒字の構成分析!F$40,"▲", "-")), 2)), NA())</f>
        <v>#VALUE!</v>
      </c>
      <c r="C30" s="163" t="e">
        <f>IF(ROUND(VALUE(SUBSTITUTE(連結実質赤字比率に係る赤字・黒字の構成分析!F$40,"▲", "-")), 2) &gt;= 0, ABS(ROUND(VALUE(SUBSTITUTE(連結実質赤字比率に係る赤字・黒字の構成分析!F$40,"▲", "-")), 2)), NA())</f>
        <v>#VALUE!</v>
      </c>
      <c r="D30" s="163" t="e">
        <f>IF(ROUND(VALUE(SUBSTITUTE(連結実質赤字比率に係る赤字・黒字の構成分析!G$40,"▲", "-")), 2) &lt; 0, ABS(ROUND(VALUE(SUBSTITUTE(連結実質赤字比率に係る赤字・黒字の構成分析!G$40,"▲", "-")), 2)), NA())</f>
        <v>#VALUE!</v>
      </c>
      <c r="E30" s="163" t="e">
        <f>IF(ROUND(VALUE(SUBSTITUTE(連結実質赤字比率に係る赤字・黒字の構成分析!G$40,"▲", "-")), 2) &gt;= 0, ABS(ROUND(VALUE(SUBSTITUTE(連結実質赤字比率に係る赤字・黒字の構成分析!G$40,"▲", "-")), 2)), NA())</f>
        <v>#VALUE!</v>
      </c>
      <c r="F30" s="163" t="e">
        <f>IF(ROUND(VALUE(SUBSTITUTE(連結実質赤字比率に係る赤字・黒字の構成分析!H$40,"▲", "-")), 2) &lt; 0, ABS(ROUND(VALUE(SUBSTITUTE(連結実質赤字比率に係る赤字・黒字の構成分析!H$40,"▲", "-")), 2)), NA())</f>
        <v>#VALUE!</v>
      </c>
      <c r="G30" s="163" t="e">
        <f>IF(ROUND(VALUE(SUBSTITUTE(連結実質赤字比率に係る赤字・黒字の構成分析!H$40,"▲", "-")), 2) &gt;= 0, ABS(ROUND(VALUE(SUBSTITUTE(連結実質赤字比率に係る赤字・黒字の構成分析!H$40,"▲", "-")), 2)), NA())</f>
        <v>#VALUE!</v>
      </c>
      <c r="H30" s="163" t="e">
        <f>IF(ROUND(VALUE(SUBSTITUTE(連結実質赤字比率に係る赤字・黒字の構成分析!I$40,"▲", "-")), 2) &lt; 0, ABS(ROUND(VALUE(SUBSTITUTE(連結実質赤字比率に係る赤字・黒字の構成分析!I$40,"▲", "-")), 2)), NA())</f>
        <v>#VALUE!</v>
      </c>
      <c r="I30" s="163" t="e">
        <f>IF(ROUND(VALUE(SUBSTITUTE(連結実質赤字比率に係る赤字・黒字の構成分析!I$40,"▲", "-")), 2) &gt;= 0, ABS(ROUND(VALUE(SUBSTITUTE(連結実質赤字比率に係る赤字・黒字の構成分析!I$40,"▲", "-")), 2)), NA())</f>
        <v>#VALUE!</v>
      </c>
      <c r="J30" s="163" t="e">
        <f>IF(ROUND(VALUE(SUBSTITUTE(連結実質赤字比率に係る赤字・黒字の構成分析!J$40,"▲", "-")), 2) &lt; 0, ABS(ROUND(VALUE(SUBSTITUTE(連結実質赤字比率に係る赤字・黒字の構成分析!J$40,"▲", "-")), 2)), NA())</f>
        <v>#VALUE!</v>
      </c>
      <c r="K30" s="163" t="e">
        <f>IF(ROUND(VALUE(SUBSTITUTE(連結実質赤字比率に係る赤字・黒字の構成分析!J$40,"▲", "-")), 2) &gt;= 0, ABS(ROUND(VALUE(SUBSTITUTE(連結実質赤字比率に係る赤字・黒字の構成分析!J$40,"▲", "-")), 2)), NA())</f>
        <v>#VALUE!</v>
      </c>
    </row>
    <row r="31" spans="1:11" x14ac:dyDescent="0.2">
      <c r="A31" s="163" t="e">
        <f>IF(連結実質赤字比率に係る赤字・黒字の構成分析!C$39="",NA(),連結実質赤字比率に係る赤字・黒字の構成分析!C$39)</f>
        <v>#N/A</v>
      </c>
      <c r="B31" s="163" t="e">
        <f>IF(ROUND(VALUE(SUBSTITUTE(連結実質赤字比率に係る赤字・黒字の構成分析!F$39,"▲", "-")), 2) &lt; 0, ABS(ROUND(VALUE(SUBSTITUTE(連結実質赤字比率に係る赤字・黒字の構成分析!F$39,"▲", "-")), 2)), NA())</f>
        <v>#VALUE!</v>
      </c>
      <c r="C31" s="163" t="e">
        <f>IF(ROUND(VALUE(SUBSTITUTE(連結実質赤字比率に係る赤字・黒字の構成分析!F$39,"▲", "-")), 2) &gt;= 0, ABS(ROUND(VALUE(SUBSTITUTE(連結実質赤字比率に係る赤字・黒字の構成分析!F$39,"▲", "-")), 2)), NA())</f>
        <v>#VALUE!</v>
      </c>
      <c r="D31" s="163" t="e">
        <f>IF(ROUND(VALUE(SUBSTITUTE(連結実質赤字比率に係る赤字・黒字の構成分析!G$39,"▲", "-")), 2) &lt; 0, ABS(ROUND(VALUE(SUBSTITUTE(連結実質赤字比率に係る赤字・黒字の構成分析!G$39,"▲", "-")), 2)), NA())</f>
        <v>#VALUE!</v>
      </c>
      <c r="E31" s="163" t="e">
        <f>IF(ROUND(VALUE(SUBSTITUTE(連結実質赤字比率に係る赤字・黒字の構成分析!G$39,"▲", "-")), 2) &gt;= 0, ABS(ROUND(VALUE(SUBSTITUTE(連結実質赤字比率に係る赤字・黒字の構成分析!G$39,"▲", "-")), 2)), NA())</f>
        <v>#VALUE!</v>
      </c>
      <c r="F31" s="163" t="e">
        <f>IF(ROUND(VALUE(SUBSTITUTE(連結実質赤字比率に係る赤字・黒字の構成分析!H$39,"▲", "-")), 2) &lt; 0, ABS(ROUND(VALUE(SUBSTITUTE(連結実質赤字比率に係る赤字・黒字の構成分析!H$39,"▲", "-")), 2)), NA())</f>
        <v>#VALUE!</v>
      </c>
      <c r="G31" s="163" t="e">
        <f>IF(ROUND(VALUE(SUBSTITUTE(連結実質赤字比率に係る赤字・黒字の構成分析!H$39,"▲", "-")), 2) &gt;= 0, ABS(ROUND(VALUE(SUBSTITUTE(連結実質赤字比率に係る赤字・黒字の構成分析!H$39,"▲", "-")), 2)), NA())</f>
        <v>#VALUE!</v>
      </c>
      <c r="H31" s="163" t="e">
        <f>IF(ROUND(VALUE(SUBSTITUTE(連結実質赤字比率に係る赤字・黒字の構成分析!I$39,"▲", "-")), 2) &lt; 0, ABS(ROUND(VALUE(SUBSTITUTE(連結実質赤字比率に係る赤字・黒字の構成分析!I$39,"▲", "-")), 2)), NA())</f>
        <v>#VALUE!</v>
      </c>
      <c r="I31" s="163" t="e">
        <f>IF(ROUND(VALUE(SUBSTITUTE(連結実質赤字比率に係る赤字・黒字の構成分析!I$39,"▲", "-")), 2) &gt;= 0, ABS(ROUND(VALUE(SUBSTITUTE(連結実質赤字比率に係る赤字・黒字の構成分析!I$39,"▲", "-")), 2)), NA())</f>
        <v>#VALUE!</v>
      </c>
      <c r="J31" s="163" t="e">
        <f>IF(ROUND(VALUE(SUBSTITUTE(連結実質赤字比率に係る赤字・黒字の構成分析!J$39,"▲", "-")), 2) &lt; 0, ABS(ROUND(VALUE(SUBSTITUTE(連結実質赤字比率に係る赤字・黒字の構成分析!J$39,"▲", "-")), 2)), NA())</f>
        <v>#VALUE!</v>
      </c>
      <c r="K31" s="163" t="e">
        <f>IF(ROUND(VALUE(SUBSTITUTE(連結実質赤字比率に係る赤字・黒字の構成分析!J$39,"▲", "-")), 2) &gt;= 0, ABS(ROUND(VALUE(SUBSTITUTE(連結実質赤字比率に係る赤字・黒字の構成分析!J$39,"▲", "-")), 2)), NA())</f>
        <v>#VALUE!</v>
      </c>
    </row>
    <row r="32" spans="1:11" x14ac:dyDescent="0.2">
      <c r="A32" s="163" t="str">
        <f>IF(連結実質赤字比率に係る赤字・黒字の構成分析!C$38="",NA(),連結実質赤字比率に係る赤字・黒字の構成分析!C$38)</f>
        <v>国民健康保険事業特別会計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0.14000000000000001</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0.05</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0.05</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0.05</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0.05</v>
      </c>
    </row>
    <row r="33" spans="1:16" x14ac:dyDescent="0.2">
      <c r="A33" s="163" t="str">
        <f>IF(連結実質赤字比率に係る赤字・黒字の構成分析!C$37="",NA(),連結実質赤字比率に係る赤字・黒字の構成分析!C$37)</f>
        <v>後期高齢者医療事業特別会計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0.09</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0.15</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0.14000000000000001</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0.09</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0.12</v>
      </c>
    </row>
    <row r="34" spans="1:16" x14ac:dyDescent="0.2">
      <c r="A34" s="163" t="str">
        <f>IF(連結実質赤字比率に係る赤字・黒字の構成分析!C$36="",NA(),連結実質赤字比率に係る赤字・黒字の構成分析!C$36)</f>
        <v>介護保険事業特別会計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0.51</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0.66</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0.27</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0.63</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0.38</v>
      </c>
    </row>
    <row r="35" spans="1:16" x14ac:dyDescent="0.2">
      <c r="A35" s="163" t="str">
        <f>IF(連結実質赤字比率に係る赤字・黒字の構成分析!C$35="",NA(),連結実質赤字比率に係る赤字・黒字の構成分析!C$35)</f>
        <v>公共下水道事業会計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0.13</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1.97</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2.02</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0.35</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0.65</v>
      </c>
    </row>
    <row r="36" spans="1:16" x14ac:dyDescent="0.2">
      <c r="A36" s="163" t="str">
        <f>IF(連結実質赤字比率に係る赤字・黒字の構成分析!C$34="",NA(),連結実質赤字比率に係る赤字・黒字の構成分析!C$34)</f>
        <v>一般会計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6.79</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17.09</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9.7899999999999991</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5.95</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6.6</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2448</v>
      </c>
      <c r="E42" s="164"/>
      <c r="F42" s="164"/>
      <c r="G42" s="164">
        <f>'実質公債費比率（分子）の構造'!L$52</f>
        <v>2532</v>
      </c>
      <c r="H42" s="164"/>
      <c r="I42" s="164"/>
      <c r="J42" s="164">
        <f>'実質公債費比率（分子）の構造'!M$52</f>
        <v>2450</v>
      </c>
      <c r="K42" s="164"/>
      <c r="L42" s="164"/>
      <c r="M42" s="164">
        <f>'実質公債費比率（分子）の構造'!N$52</f>
        <v>2193</v>
      </c>
      <c r="N42" s="164"/>
      <c r="O42" s="164"/>
      <c r="P42" s="164">
        <f>'実質公債費比率（分子）の構造'!O$52</f>
        <v>2024</v>
      </c>
    </row>
    <row r="43" spans="1:16" x14ac:dyDescent="0.2">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2">
      <c r="A44" s="164" t="s">
        <v>62</v>
      </c>
      <c r="B44" s="164">
        <f>'実質公債費比率（分子）の構造'!K$50</f>
        <v>333</v>
      </c>
      <c r="C44" s="164"/>
      <c r="D44" s="164"/>
      <c r="E44" s="164">
        <f>'実質公債費比率（分子）の構造'!L$50</f>
        <v>95</v>
      </c>
      <c r="F44" s="164"/>
      <c r="G44" s="164"/>
      <c r="H44" s="164">
        <f>'実質公債費比率（分子）の構造'!M$50</f>
        <v>0</v>
      </c>
      <c r="I44" s="164"/>
      <c r="J44" s="164"/>
      <c r="K44" s="164">
        <f>'実質公債費比率（分子）の構造'!N$50</f>
        <v>0</v>
      </c>
      <c r="L44" s="164"/>
      <c r="M44" s="164"/>
      <c r="N44" s="164">
        <f>'実質公債費比率（分子）の構造'!O$50</f>
        <v>0</v>
      </c>
      <c r="O44" s="164"/>
      <c r="P44" s="164"/>
    </row>
    <row r="45" spans="1:16" x14ac:dyDescent="0.2">
      <c r="A45" s="164" t="s">
        <v>63</v>
      </c>
      <c r="B45" s="164">
        <f>'実質公債費比率（分子）の構造'!K$49</f>
        <v>97</v>
      </c>
      <c r="C45" s="164"/>
      <c r="D45" s="164"/>
      <c r="E45" s="164">
        <f>'実質公債費比率（分子）の構造'!L$49</f>
        <v>175</v>
      </c>
      <c r="F45" s="164"/>
      <c r="G45" s="164"/>
      <c r="H45" s="164">
        <f>'実質公債費比率（分子）の構造'!M$49</f>
        <v>297</v>
      </c>
      <c r="I45" s="164"/>
      <c r="J45" s="164"/>
      <c r="K45" s="164">
        <f>'実質公債費比率（分子）の構造'!N$49</f>
        <v>298</v>
      </c>
      <c r="L45" s="164"/>
      <c r="M45" s="164"/>
      <c r="N45" s="164">
        <f>'実質公債費比率（分子）の構造'!O$49</f>
        <v>194</v>
      </c>
      <c r="O45" s="164"/>
      <c r="P45" s="164"/>
    </row>
    <row r="46" spans="1:16" x14ac:dyDescent="0.2">
      <c r="A46" s="164" t="s">
        <v>64</v>
      </c>
      <c r="B46" s="164">
        <f>'実質公債費比率（分子）の構造'!K$48</f>
        <v>681</v>
      </c>
      <c r="C46" s="164"/>
      <c r="D46" s="164"/>
      <c r="E46" s="164">
        <f>'実質公債費比率（分子）の構造'!L$48</f>
        <v>827</v>
      </c>
      <c r="F46" s="164"/>
      <c r="G46" s="164"/>
      <c r="H46" s="164">
        <f>'実質公債費比率（分子）の構造'!M$48</f>
        <v>662</v>
      </c>
      <c r="I46" s="164"/>
      <c r="J46" s="164"/>
      <c r="K46" s="164">
        <f>'実質公債費比率（分子）の構造'!N$48</f>
        <v>232</v>
      </c>
      <c r="L46" s="164"/>
      <c r="M46" s="164"/>
      <c r="N46" s="164">
        <f>'実質公債費比率（分子）の構造'!O$48</f>
        <v>212</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2018</v>
      </c>
      <c r="C49" s="164"/>
      <c r="D49" s="164"/>
      <c r="E49" s="164">
        <f>'実質公債費比率（分子）の構造'!L$45</f>
        <v>2001</v>
      </c>
      <c r="F49" s="164"/>
      <c r="G49" s="164"/>
      <c r="H49" s="164">
        <f>'実質公債費比率（分子）の構造'!M$45</f>
        <v>1910</v>
      </c>
      <c r="I49" s="164"/>
      <c r="J49" s="164"/>
      <c r="K49" s="164">
        <f>'実質公債費比率（分子）の構造'!N$45</f>
        <v>1792</v>
      </c>
      <c r="L49" s="164"/>
      <c r="M49" s="164"/>
      <c r="N49" s="164">
        <f>'実質公債費比率（分子）の構造'!O$45</f>
        <v>1752</v>
      </c>
      <c r="O49" s="164"/>
      <c r="P49" s="164"/>
    </row>
    <row r="50" spans="1:16" x14ac:dyDescent="0.2">
      <c r="A50" s="164" t="s">
        <v>67</v>
      </c>
      <c r="B50" s="164" t="e">
        <f>NA()</f>
        <v>#N/A</v>
      </c>
      <c r="C50" s="164">
        <f>IF(ISNUMBER('実質公債費比率（分子）の構造'!K$53),'実質公債費比率（分子）の構造'!K$53,NA())</f>
        <v>681</v>
      </c>
      <c r="D50" s="164" t="e">
        <f>NA()</f>
        <v>#N/A</v>
      </c>
      <c r="E50" s="164" t="e">
        <f>NA()</f>
        <v>#N/A</v>
      </c>
      <c r="F50" s="164">
        <f>IF(ISNUMBER('実質公債費比率（分子）の構造'!L$53),'実質公債費比率（分子）の構造'!L$53,NA())</f>
        <v>566</v>
      </c>
      <c r="G50" s="164" t="e">
        <f>NA()</f>
        <v>#N/A</v>
      </c>
      <c r="H50" s="164" t="e">
        <f>NA()</f>
        <v>#N/A</v>
      </c>
      <c r="I50" s="164">
        <f>IF(ISNUMBER('実質公債費比率（分子）の構造'!M$53),'実質公債費比率（分子）の構造'!M$53,NA())</f>
        <v>419</v>
      </c>
      <c r="J50" s="164" t="e">
        <f>NA()</f>
        <v>#N/A</v>
      </c>
      <c r="K50" s="164" t="e">
        <f>NA()</f>
        <v>#N/A</v>
      </c>
      <c r="L50" s="164">
        <f>IF(ISNUMBER('実質公債費比率（分子）の構造'!N$53),'実質公債費比率（分子）の構造'!N$53,NA())</f>
        <v>129</v>
      </c>
      <c r="M50" s="164" t="e">
        <f>NA()</f>
        <v>#N/A</v>
      </c>
      <c r="N50" s="164" t="e">
        <f>NA()</f>
        <v>#N/A</v>
      </c>
      <c r="O50" s="164">
        <f>IF(ISNUMBER('実質公債費比率（分子）の構造'!O$53),'実質公債費比率（分子）の構造'!O$53,NA())</f>
        <v>134</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20671</v>
      </c>
      <c r="E56" s="163"/>
      <c r="F56" s="163"/>
      <c r="G56" s="163">
        <f>'将来負担比率（分子）の構造'!J$52</f>
        <v>20119</v>
      </c>
      <c r="H56" s="163"/>
      <c r="I56" s="163"/>
      <c r="J56" s="163">
        <f>'将来負担比率（分子）の構造'!K$52</f>
        <v>19099</v>
      </c>
      <c r="K56" s="163"/>
      <c r="L56" s="163"/>
      <c r="M56" s="163">
        <f>'将来負担比率（分子）の構造'!L$52</f>
        <v>18371</v>
      </c>
      <c r="N56" s="163"/>
      <c r="O56" s="163"/>
      <c r="P56" s="163">
        <f>'将来負担比率（分子）の構造'!M$52</f>
        <v>17207</v>
      </c>
    </row>
    <row r="57" spans="1:16" x14ac:dyDescent="0.2">
      <c r="A57" s="163" t="s">
        <v>42</v>
      </c>
      <c r="B57" s="163"/>
      <c r="C57" s="163"/>
      <c r="D57" s="163">
        <f>'将来負担比率（分子）の構造'!I$51</f>
        <v>2443</v>
      </c>
      <c r="E57" s="163"/>
      <c r="F57" s="163"/>
      <c r="G57" s="163">
        <f>'将来負担比率（分子）の構造'!J$51</f>
        <v>1758</v>
      </c>
      <c r="H57" s="163"/>
      <c r="I57" s="163"/>
      <c r="J57" s="163">
        <f>'将来負担比率（分子）の構造'!K$51</f>
        <v>2483</v>
      </c>
      <c r="K57" s="163"/>
      <c r="L57" s="163"/>
      <c r="M57" s="163">
        <f>'将来負担比率（分子）の構造'!L$51</f>
        <v>2728</v>
      </c>
      <c r="N57" s="163"/>
      <c r="O57" s="163"/>
      <c r="P57" s="163">
        <f>'将来負担比率（分子）の構造'!M$51</f>
        <v>2510</v>
      </c>
    </row>
    <row r="58" spans="1:16" x14ac:dyDescent="0.2">
      <c r="A58" s="163" t="s">
        <v>41</v>
      </c>
      <c r="B58" s="163"/>
      <c r="C58" s="163"/>
      <c r="D58" s="163">
        <f>'将来負担比率（分子）の構造'!I$50</f>
        <v>3571</v>
      </c>
      <c r="E58" s="163"/>
      <c r="F58" s="163"/>
      <c r="G58" s="163">
        <f>'将来負担比率（分子）の構造'!J$50</f>
        <v>5853</v>
      </c>
      <c r="H58" s="163"/>
      <c r="I58" s="163"/>
      <c r="J58" s="163">
        <f>'将来負担比率（分子）の構造'!K$50</f>
        <v>7055</v>
      </c>
      <c r="K58" s="163"/>
      <c r="L58" s="163"/>
      <c r="M58" s="163">
        <f>'将来負担比率（分子）の構造'!L$50</f>
        <v>8474</v>
      </c>
      <c r="N58" s="163"/>
      <c r="O58" s="163"/>
      <c r="P58" s="163">
        <f>'将来負担比率（分子）の構造'!M$50</f>
        <v>8738</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2">
      <c r="A62" s="163" t="s">
        <v>35</v>
      </c>
      <c r="B62" s="163">
        <f>'将来負担比率（分子）の構造'!I$45</f>
        <v>4949</v>
      </c>
      <c r="C62" s="163"/>
      <c r="D62" s="163"/>
      <c r="E62" s="163">
        <f>'将来負担比率（分子）の構造'!J$45</f>
        <v>4762</v>
      </c>
      <c r="F62" s="163"/>
      <c r="G62" s="163"/>
      <c r="H62" s="163">
        <f>'将来負担比率（分子）の構造'!K$45</f>
        <v>4673</v>
      </c>
      <c r="I62" s="163"/>
      <c r="J62" s="163"/>
      <c r="K62" s="163">
        <f>'将来負担比率（分子）の構造'!L$45</f>
        <v>4677</v>
      </c>
      <c r="L62" s="163"/>
      <c r="M62" s="163"/>
      <c r="N62" s="163">
        <f>'将来負担比率（分子）の構造'!M$45</f>
        <v>4634</v>
      </c>
      <c r="O62" s="163"/>
      <c r="P62" s="163"/>
    </row>
    <row r="63" spans="1:16" x14ac:dyDescent="0.2">
      <c r="A63" s="163" t="s">
        <v>34</v>
      </c>
      <c r="B63" s="163">
        <f>'将来負担比率（分子）の構造'!I$44</f>
        <v>3460</v>
      </c>
      <c r="C63" s="163"/>
      <c r="D63" s="163"/>
      <c r="E63" s="163">
        <f>'将来負担比率（分子）の構造'!J$44</f>
        <v>3395</v>
      </c>
      <c r="F63" s="163"/>
      <c r="G63" s="163"/>
      <c r="H63" s="163">
        <f>'将来負担比率（分子）の構造'!K$44</f>
        <v>3175</v>
      </c>
      <c r="I63" s="163"/>
      <c r="J63" s="163"/>
      <c r="K63" s="163">
        <f>'将来負担比率（分子）の構造'!L$44</f>
        <v>2916</v>
      </c>
      <c r="L63" s="163"/>
      <c r="M63" s="163"/>
      <c r="N63" s="163">
        <f>'将来負担比率（分子）の構造'!M$44</f>
        <v>2916</v>
      </c>
      <c r="O63" s="163"/>
      <c r="P63" s="163"/>
    </row>
    <row r="64" spans="1:16" x14ac:dyDescent="0.2">
      <c r="A64" s="163" t="s">
        <v>33</v>
      </c>
      <c r="B64" s="163">
        <f>'将来負担比率（分子）の構造'!I$43</f>
        <v>6177</v>
      </c>
      <c r="C64" s="163"/>
      <c r="D64" s="163"/>
      <c r="E64" s="163">
        <f>'将来負担比率（分子）の構造'!J$43</f>
        <v>4987</v>
      </c>
      <c r="F64" s="163"/>
      <c r="G64" s="163"/>
      <c r="H64" s="163">
        <f>'将来負担比率（分子）の構造'!K$43</f>
        <v>3905</v>
      </c>
      <c r="I64" s="163"/>
      <c r="J64" s="163"/>
      <c r="K64" s="163">
        <f>'将来負担比率（分子）の構造'!L$43</f>
        <v>3055</v>
      </c>
      <c r="L64" s="163"/>
      <c r="M64" s="163"/>
      <c r="N64" s="163">
        <f>'将来負担比率（分子）の構造'!M$43</f>
        <v>2202</v>
      </c>
      <c r="O64" s="163"/>
      <c r="P64" s="163"/>
    </row>
    <row r="65" spans="1:16" x14ac:dyDescent="0.2">
      <c r="A65" s="163" t="s">
        <v>32</v>
      </c>
      <c r="B65" s="163">
        <f>'将来負担比率（分子）の構造'!I$42</f>
        <v>452</v>
      </c>
      <c r="C65" s="163"/>
      <c r="D65" s="163"/>
      <c r="E65" s="163">
        <f>'将来負担比率（分子）の構造'!J$42</f>
        <v>152</v>
      </c>
      <c r="F65" s="163"/>
      <c r="G65" s="163"/>
      <c r="H65" s="163">
        <f>'将来負担比率（分子）の構造'!K$42</f>
        <v>299</v>
      </c>
      <c r="I65" s="163"/>
      <c r="J65" s="163"/>
      <c r="K65" s="163">
        <f>'将来負担比率（分子）の構造'!L$42</f>
        <v>328</v>
      </c>
      <c r="L65" s="163"/>
      <c r="M65" s="163"/>
      <c r="N65" s="163">
        <f>'将来負担比率（分子）の構造'!M$42</f>
        <v>331</v>
      </c>
      <c r="O65" s="163"/>
      <c r="P65" s="163"/>
    </row>
    <row r="66" spans="1:16" x14ac:dyDescent="0.2">
      <c r="A66" s="163" t="s">
        <v>31</v>
      </c>
      <c r="B66" s="163">
        <f>'将来負担比率（分子）の構造'!I$41</f>
        <v>15881</v>
      </c>
      <c r="C66" s="163"/>
      <c r="D66" s="163"/>
      <c r="E66" s="163">
        <f>'将来負担比率（分子）の構造'!J$41</f>
        <v>15721</v>
      </c>
      <c r="F66" s="163"/>
      <c r="G66" s="163"/>
      <c r="H66" s="163">
        <f>'将来負担比率（分子）の構造'!K$41</f>
        <v>14704</v>
      </c>
      <c r="I66" s="163"/>
      <c r="J66" s="163"/>
      <c r="K66" s="163">
        <f>'将来負担比率（分子）の構造'!L$41</f>
        <v>14149</v>
      </c>
      <c r="L66" s="163"/>
      <c r="M66" s="163"/>
      <c r="N66" s="163">
        <f>'将来負担比率（分子）の構造'!M$41</f>
        <v>13702</v>
      </c>
      <c r="O66" s="163"/>
      <c r="P66" s="163"/>
    </row>
    <row r="67" spans="1:16" x14ac:dyDescent="0.2">
      <c r="A67" s="163" t="s">
        <v>71</v>
      </c>
      <c r="B67" s="163" t="e">
        <f>NA()</f>
        <v>#N/A</v>
      </c>
      <c r="C67" s="163">
        <f>IF(ISNUMBER('将来負担比率（分子）の構造'!I$53), IF('将来負担比率（分子）の構造'!I$53 &lt; 0, 0, '将来負担比率（分子）の構造'!I$53), NA())</f>
        <v>4233</v>
      </c>
      <c r="D67" s="163" t="e">
        <f>NA()</f>
        <v>#N/A</v>
      </c>
      <c r="E67" s="163" t="e">
        <f>NA()</f>
        <v>#N/A</v>
      </c>
      <c r="F67" s="163">
        <f>IF(ISNUMBER('将来負担比率（分子）の構造'!J$53), IF('将来負担比率（分子）の構造'!J$53 &lt; 0, 0, '将来負担比率（分子）の構造'!J$53), NA())</f>
        <v>1286</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3137</v>
      </c>
      <c r="C72" s="167">
        <f>基金残高に係る経年分析!G55</f>
        <v>3140</v>
      </c>
      <c r="D72" s="167">
        <f>基金残高に係る経年分析!H55</f>
        <v>3185</v>
      </c>
    </row>
    <row r="73" spans="1:16" x14ac:dyDescent="0.2">
      <c r="A73" s="166" t="s">
        <v>74</v>
      </c>
      <c r="B73" s="167" t="str">
        <f>基金残高に係る経年分析!F56</f>
        <v>-</v>
      </c>
      <c r="C73" s="167" t="str">
        <f>基金残高に係る経年分析!G56</f>
        <v>-</v>
      </c>
      <c r="D73" s="167" t="str">
        <f>基金残高に係る経年分析!H56</f>
        <v>-</v>
      </c>
    </row>
    <row r="74" spans="1:16" x14ac:dyDescent="0.2">
      <c r="A74" s="166" t="s">
        <v>75</v>
      </c>
      <c r="B74" s="167">
        <f>基金残高に係る経年分析!F57</f>
        <v>3389</v>
      </c>
      <c r="C74" s="167">
        <f>基金残高に係る経年分析!G57</f>
        <v>4967</v>
      </c>
      <c r="D74" s="167">
        <f>基金残高に係る経年分析!H57</f>
        <v>4897</v>
      </c>
    </row>
  </sheetData>
  <sheetProtection algorithmName="SHA-512" hashValue="NM9SzGeDhScQBxG11gFeynXfM6P16sDQNFOnSjMLjP1drvD6pmnBXCpV9RzFn/PgV5mm5yd/sf6F6V+G3kwp/Q==" saltValue="0gQbMc06MZ/PTnz4ck4BJ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54296875" style="202" customWidth="1"/>
    <col min="2" max="2" width="2.453125" style="202" customWidth="1"/>
    <col min="3" max="16" width="2.54296875" style="202" customWidth="1"/>
    <col min="17" max="17" width="2.453125" style="202" customWidth="1"/>
    <col min="18" max="95" width="1.54296875" style="202" customWidth="1"/>
    <col min="96" max="133" width="1.54296875" style="214" customWidth="1"/>
    <col min="134" max="143" width="1.5429687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717" t="s">
        <v>202</v>
      </c>
      <c r="DI1" s="718"/>
      <c r="DJ1" s="718"/>
      <c r="DK1" s="718"/>
      <c r="DL1" s="718"/>
      <c r="DM1" s="718"/>
      <c r="DN1" s="719"/>
      <c r="DO1" s="202"/>
      <c r="DP1" s="717" t="s">
        <v>203</v>
      </c>
      <c r="DQ1" s="718"/>
      <c r="DR1" s="718"/>
      <c r="DS1" s="718"/>
      <c r="DT1" s="718"/>
      <c r="DU1" s="718"/>
      <c r="DV1" s="718"/>
      <c r="DW1" s="718"/>
      <c r="DX1" s="718"/>
      <c r="DY1" s="718"/>
      <c r="DZ1" s="718"/>
      <c r="EA1" s="718"/>
      <c r="EB1" s="718"/>
      <c r="EC1" s="719"/>
      <c r="ED1" s="201"/>
      <c r="EE1" s="201"/>
      <c r="EF1" s="201"/>
      <c r="EG1" s="201"/>
      <c r="EH1" s="201"/>
      <c r="EI1" s="201"/>
      <c r="EJ1" s="201"/>
      <c r="EK1" s="201"/>
      <c r="EL1" s="201"/>
      <c r="EM1" s="201"/>
    </row>
    <row r="2" spans="2:143" ht="22.5" customHeight="1" x14ac:dyDescent="0.2">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79" t="s">
        <v>205</v>
      </c>
      <c r="C3" s="680"/>
      <c r="D3" s="680"/>
      <c r="E3" s="680"/>
      <c r="F3" s="680"/>
      <c r="G3" s="680"/>
      <c r="H3" s="680"/>
      <c r="I3" s="680"/>
      <c r="J3" s="680"/>
      <c r="K3" s="680"/>
      <c r="L3" s="680"/>
      <c r="M3" s="680"/>
      <c r="N3" s="680"/>
      <c r="O3" s="680"/>
      <c r="P3" s="680"/>
      <c r="Q3" s="680"/>
      <c r="R3" s="680"/>
      <c r="S3" s="680"/>
      <c r="T3" s="680"/>
      <c r="U3" s="680"/>
      <c r="V3" s="680"/>
      <c r="W3" s="680"/>
      <c r="X3" s="680"/>
      <c r="Y3" s="680"/>
      <c r="Z3" s="680"/>
      <c r="AA3" s="680"/>
      <c r="AB3" s="680"/>
      <c r="AC3" s="680"/>
      <c r="AD3" s="680"/>
      <c r="AE3" s="680"/>
      <c r="AF3" s="680"/>
      <c r="AG3" s="680"/>
      <c r="AH3" s="680"/>
      <c r="AI3" s="680"/>
      <c r="AJ3" s="680"/>
      <c r="AK3" s="680"/>
      <c r="AL3" s="680"/>
      <c r="AM3" s="680"/>
      <c r="AN3" s="680"/>
      <c r="AO3" s="680"/>
      <c r="AP3" s="679" t="s">
        <v>206</v>
      </c>
      <c r="AQ3" s="680"/>
      <c r="AR3" s="680"/>
      <c r="AS3" s="680"/>
      <c r="AT3" s="680"/>
      <c r="AU3" s="680"/>
      <c r="AV3" s="680"/>
      <c r="AW3" s="680"/>
      <c r="AX3" s="680"/>
      <c r="AY3" s="680"/>
      <c r="AZ3" s="680"/>
      <c r="BA3" s="680"/>
      <c r="BB3" s="680"/>
      <c r="BC3" s="680"/>
      <c r="BD3" s="680"/>
      <c r="BE3" s="680"/>
      <c r="BF3" s="680"/>
      <c r="BG3" s="680"/>
      <c r="BH3" s="680"/>
      <c r="BI3" s="680"/>
      <c r="BJ3" s="680"/>
      <c r="BK3" s="680"/>
      <c r="BL3" s="680"/>
      <c r="BM3" s="680"/>
      <c r="BN3" s="680"/>
      <c r="BO3" s="680"/>
      <c r="BP3" s="680"/>
      <c r="BQ3" s="680"/>
      <c r="BR3" s="680"/>
      <c r="BS3" s="680"/>
      <c r="BT3" s="680"/>
      <c r="BU3" s="680"/>
      <c r="BV3" s="680"/>
      <c r="BW3" s="680"/>
      <c r="BX3" s="680"/>
      <c r="BY3" s="680"/>
      <c r="BZ3" s="680"/>
      <c r="CA3" s="680"/>
      <c r="CB3" s="681"/>
      <c r="CD3" s="679" t="s">
        <v>207</v>
      </c>
      <c r="CE3" s="680"/>
      <c r="CF3" s="680"/>
      <c r="CG3" s="680"/>
      <c r="CH3" s="680"/>
      <c r="CI3" s="680"/>
      <c r="CJ3" s="680"/>
      <c r="CK3" s="680"/>
      <c r="CL3" s="680"/>
      <c r="CM3" s="680"/>
      <c r="CN3" s="680"/>
      <c r="CO3" s="680"/>
      <c r="CP3" s="680"/>
      <c r="CQ3" s="680"/>
      <c r="CR3" s="680"/>
      <c r="CS3" s="680"/>
      <c r="CT3" s="680"/>
      <c r="CU3" s="680"/>
      <c r="CV3" s="680"/>
      <c r="CW3" s="680"/>
      <c r="CX3" s="680"/>
      <c r="CY3" s="680"/>
      <c r="CZ3" s="680"/>
      <c r="DA3" s="680"/>
      <c r="DB3" s="680"/>
      <c r="DC3" s="680"/>
      <c r="DD3" s="680"/>
      <c r="DE3" s="680"/>
      <c r="DF3" s="680"/>
      <c r="DG3" s="680"/>
      <c r="DH3" s="680"/>
      <c r="DI3" s="680"/>
      <c r="DJ3" s="680"/>
      <c r="DK3" s="680"/>
      <c r="DL3" s="680"/>
      <c r="DM3" s="680"/>
      <c r="DN3" s="680"/>
      <c r="DO3" s="680"/>
      <c r="DP3" s="680"/>
      <c r="DQ3" s="680"/>
      <c r="DR3" s="680"/>
      <c r="DS3" s="680"/>
      <c r="DT3" s="680"/>
      <c r="DU3" s="680"/>
      <c r="DV3" s="680"/>
      <c r="DW3" s="680"/>
      <c r="DX3" s="680"/>
      <c r="DY3" s="680"/>
      <c r="DZ3" s="680"/>
      <c r="EA3" s="680"/>
      <c r="EB3" s="680"/>
      <c r="EC3" s="681"/>
    </row>
    <row r="4" spans="2:143" ht="11.25" customHeight="1" x14ac:dyDescent="0.2">
      <c r="B4" s="679" t="s">
        <v>1</v>
      </c>
      <c r="C4" s="680"/>
      <c r="D4" s="680"/>
      <c r="E4" s="680"/>
      <c r="F4" s="680"/>
      <c r="G4" s="680"/>
      <c r="H4" s="680"/>
      <c r="I4" s="680"/>
      <c r="J4" s="680"/>
      <c r="K4" s="680"/>
      <c r="L4" s="680"/>
      <c r="M4" s="680"/>
      <c r="N4" s="680"/>
      <c r="O4" s="680"/>
      <c r="P4" s="680"/>
      <c r="Q4" s="681"/>
      <c r="R4" s="679" t="s">
        <v>208</v>
      </c>
      <c r="S4" s="680"/>
      <c r="T4" s="680"/>
      <c r="U4" s="680"/>
      <c r="V4" s="680"/>
      <c r="W4" s="680"/>
      <c r="X4" s="680"/>
      <c r="Y4" s="681"/>
      <c r="Z4" s="679" t="s">
        <v>209</v>
      </c>
      <c r="AA4" s="680"/>
      <c r="AB4" s="680"/>
      <c r="AC4" s="681"/>
      <c r="AD4" s="679" t="s">
        <v>210</v>
      </c>
      <c r="AE4" s="680"/>
      <c r="AF4" s="680"/>
      <c r="AG4" s="680"/>
      <c r="AH4" s="680"/>
      <c r="AI4" s="680"/>
      <c r="AJ4" s="680"/>
      <c r="AK4" s="681"/>
      <c r="AL4" s="679" t="s">
        <v>209</v>
      </c>
      <c r="AM4" s="680"/>
      <c r="AN4" s="680"/>
      <c r="AO4" s="681"/>
      <c r="AP4" s="720" t="s">
        <v>211</v>
      </c>
      <c r="AQ4" s="720"/>
      <c r="AR4" s="720"/>
      <c r="AS4" s="720"/>
      <c r="AT4" s="720"/>
      <c r="AU4" s="720"/>
      <c r="AV4" s="720"/>
      <c r="AW4" s="720"/>
      <c r="AX4" s="720"/>
      <c r="AY4" s="720"/>
      <c r="AZ4" s="720"/>
      <c r="BA4" s="720"/>
      <c r="BB4" s="720"/>
      <c r="BC4" s="720"/>
      <c r="BD4" s="720"/>
      <c r="BE4" s="720"/>
      <c r="BF4" s="720"/>
      <c r="BG4" s="720" t="s">
        <v>212</v>
      </c>
      <c r="BH4" s="720"/>
      <c r="BI4" s="720"/>
      <c r="BJ4" s="720"/>
      <c r="BK4" s="720"/>
      <c r="BL4" s="720"/>
      <c r="BM4" s="720"/>
      <c r="BN4" s="720"/>
      <c r="BO4" s="720" t="s">
        <v>209</v>
      </c>
      <c r="BP4" s="720"/>
      <c r="BQ4" s="720"/>
      <c r="BR4" s="720"/>
      <c r="BS4" s="720" t="s">
        <v>213</v>
      </c>
      <c r="BT4" s="720"/>
      <c r="BU4" s="720"/>
      <c r="BV4" s="720"/>
      <c r="BW4" s="720"/>
      <c r="BX4" s="720"/>
      <c r="BY4" s="720"/>
      <c r="BZ4" s="720"/>
      <c r="CA4" s="720"/>
      <c r="CB4" s="720"/>
      <c r="CD4" s="679" t="s">
        <v>214</v>
      </c>
      <c r="CE4" s="680"/>
      <c r="CF4" s="680"/>
      <c r="CG4" s="680"/>
      <c r="CH4" s="680"/>
      <c r="CI4" s="680"/>
      <c r="CJ4" s="680"/>
      <c r="CK4" s="680"/>
      <c r="CL4" s="680"/>
      <c r="CM4" s="680"/>
      <c r="CN4" s="680"/>
      <c r="CO4" s="680"/>
      <c r="CP4" s="680"/>
      <c r="CQ4" s="680"/>
      <c r="CR4" s="680"/>
      <c r="CS4" s="680"/>
      <c r="CT4" s="680"/>
      <c r="CU4" s="680"/>
      <c r="CV4" s="680"/>
      <c r="CW4" s="680"/>
      <c r="CX4" s="680"/>
      <c r="CY4" s="680"/>
      <c r="CZ4" s="680"/>
      <c r="DA4" s="680"/>
      <c r="DB4" s="680"/>
      <c r="DC4" s="680"/>
      <c r="DD4" s="680"/>
      <c r="DE4" s="680"/>
      <c r="DF4" s="680"/>
      <c r="DG4" s="680"/>
      <c r="DH4" s="680"/>
      <c r="DI4" s="680"/>
      <c r="DJ4" s="680"/>
      <c r="DK4" s="680"/>
      <c r="DL4" s="680"/>
      <c r="DM4" s="680"/>
      <c r="DN4" s="680"/>
      <c r="DO4" s="680"/>
      <c r="DP4" s="680"/>
      <c r="DQ4" s="680"/>
      <c r="DR4" s="680"/>
      <c r="DS4" s="680"/>
      <c r="DT4" s="680"/>
      <c r="DU4" s="680"/>
      <c r="DV4" s="680"/>
      <c r="DW4" s="680"/>
      <c r="DX4" s="680"/>
      <c r="DY4" s="680"/>
      <c r="DZ4" s="680"/>
      <c r="EA4" s="680"/>
      <c r="EB4" s="680"/>
      <c r="EC4" s="681"/>
    </row>
    <row r="5" spans="2:143" ht="11.25" customHeight="1" x14ac:dyDescent="0.2">
      <c r="B5" s="676" t="s">
        <v>215</v>
      </c>
      <c r="C5" s="677"/>
      <c r="D5" s="677"/>
      <c r="E5" s="677"/>
      <c r="F5" s="677"/>
      <c r="G5" s="677"/>
      <c r="H5" s="677"/>
      <c r="I5" s="677"/>
      <c r="J5" s="677"/>
      <c r="K5" s="677"/>
      <c r="L5" s="677"/>
      <c r="M5" s="677"/>
      <c r="N5" s="677"/>
      <c r="O5" s="677"/>
      <c r="P5" s="677"/>
      <c r="Q5" s="678"/>
      <c r="R5" s="673">
        <v>13883361</v>
      </c>
      <c r="S5" s="674"/>
      <c r="T5" s="674"/>
      <c r="U5" s="674"/>
      <c r="V5" s="674"/>
      <c r="W5" s="674"/>
      <c r="X5" s="674"/>
      <c r="Y5" s="702"/>
      <c r="Z5" s="715">
        <v>39.6</v>
      </c>
      <c r="AA5" s="715"/>
      <c r="AB5" s="715"/>
      <c r="AC5" s="715"/>
      <c r="AD5" s="716">
        <v>13078117</v>
      </c>
      <c r="AE5" s="716"/>
      <c r="AF5" s="716"/>
      <c r="AG5" s="716"/>
      <c r="AH5" s="716"/>
      <c r="AI5" s="716"/>
      <c r="AJ5" s="716"/>
      <c r="AK5" s="716"/>
      <c r="AL5" s="703">
        <v>65.8</v>
      </c>
      <c r="AM5" s="685"/>
      <c r="AN5" s="685"/>
      <c r="AO5" s="704"/>
      <c r="AP5" s="676" t="s">
        <v>216</v>
      </c>
      <c r="AQ5" s="677"/>
      <c r="AR5" s="677"/>
      <c r="AS5" s="677"/>
      <c r="AT5" s="677"/>
      <c r="AU5" s="677"/>
      <c r="AV5" s="677"/>
      <c r="AW5" s="677"/>
      <c r="AX5" s="677"/>
      <c r="AY5" s="677"/>
      <c r="AZ5" s="677"/>
      <c r="BA5" s="677"/>
      <c r="BB5" s="677"/>
      <c r="BC5" s="677"/>
      <c r="BD5" s="677"/>
      <c r="BE5" s="677"/>
      <c r="BF5" s="678"/>
      <c r="BG5" s="621">
        <v>13078117</v>
      </c>
      <c r="BH5" s="622"/>
      <c r="BI5" s="622"/>
      <c r="BJ5" s="622"/>
      <c r="BK5" s="622"/>
      <c r="BL5" s="622"/>
      <c r="BM5" s="622"/>
      <c r="BN5" s="623"/>
      <c r="BO5" s="659">
        <v>94.2</v>
      </c>
      <c r="BP5" s="659"/>
      <c r="BQ5" s="659"/>
      <c r="BR5" s="659"/>
      <c r="BS5" s="660">
        <v>138953</v>
      </c>
      <c r="BT5" s="660"/>
      <c r="BU5" s="660"/>
      <c r="BV5" s="660"/>
      <c r="BW5" s="660"/>
      <c r="BX5" s="660"/>
      <c r="BY5" s="660"/>
      <c r="BZ5" s="660"/>
      <c r="CA5" s="660"/>
      <c r="CB5" s="695"/>
      <c r="CD5" s="679" t="s">
        <v>211</v>
      </c>
      <c r="CE5" s="680"/>
      <c r="CF5" s="680"/>
      <c r="CG5" s="680"/>
      <c r="CH5" s="680"/>
      <c r="CI5" s="680"/>
      <c r="CJ5" s="680"/>
      <c r="CK5" s="680"/>
      <c r="CL5" s="680"/>
      <c r="CM5" s="680"/>
      <c r="CN5" s="680"/>
      <c r="CO5" s="680"/>
      <c r="CP5" s="680"/>
      <c r="CQ5" s="681"/>
      <c r="CR5" s="679" t="s">
        <v>217</v>
      </c>
      <c r="CS5" s="680"/>
      <c r="CT5" s="680"/>
      <c r="CU5" s="680"/>
      <c r="CV5" s="680"/>
      <c r="CW5" s="680"/>
      <c r="CX5" s="680"/>
      <c r="CY5" s="681"/>
      <c r="CZ5" s="679" t="s">
        <v>209</v>
      </c>
      <c r="DA5" s="680"/>
      <c r="DB5" s="680"/>
      <c r="DC5" s="681"/>
      <c r="DD5" s="679" t="s">
        <v>218</v>
      </c>
      <c r="DE5" s="680"/>
      <c r="DF5" s="680"/>
      <c r="DG5" s="680"/>
      <c r="DH5" s="680"/>
      <c r="DI5" s="680"/>
      <c r="DJ5" s="680"/>
      <c r="DK5" s="680"/>
      <c r="DL5" s="680"/>
      <c r="DM5" s="680"/>
      <c r="DN5" s="680"/>
      <c r="DO5" s="680"/>
      <c r="DP5" s="681"/>
      <c r="DQ5" s="679" t="s">
        <v>219</v>
      </c>
      <c r="DR5" s="680"/>
      <c r="DS5" s="680"/>
      <c r="DT5" s="680"/>
      <c r="DU5" s="680"/>
      <c r="DV5" s="680"/>
      <c r="DW5" s="680"/>
      <c r="DX5" s="680"/>
      <c r="DY5" s="680"/>
      <c r="DZ5" s="680"/>
      <c r="EA5" s="680"/>
      <c r="EB5" s="680"/>
      <c r="EC5" s="681"/>
    </row>
    <row r="6" spans="2:143" ht="11.25" customHeight="1" x14ac:dyDescent="0.2">
      <c r="B6" s="618" t="s">
        <v>220</v>
      </c>
      <c r="C6" s="619"/>
      <c r="D6" s="619"/>
      <c r="E6" s="619"/>
      <c r="F6" s="619"/>
      <c r="G6" s="619"/>
      <c r="H6" s="619"/>
      <c r="I6" s="619"/>
      <c r="J6" s="619"/>
      <c r="K6" s="619"/>
      <c r="L6" s="619"/>
      <c r="M6" s="619"/>
      <c r="N6" s="619"/>
      <c r="O6" s="619"/>
      <c r="P6" s="619"/>
      <c r="Q6" s="620"/>
      <c r="R6" s="621">
        <v>179872</v>
      </c>
      <c r="S6" s="622"/>
      <c r="T6" s="622"/>
      <c r="U6" s="622"/>
      <c r="V6" s="622"/>
      <c r="W6" s="622"/>
      <c r="X6" s="622"/>
      <c r="Y6" s="623"/>
      <c r="Z6" s="659">
        <v>0.5</v>
      </c>
      <c r="AA6" s="659"/>
      <c r="AB6" s="659"/>
      <c r="AC6" s="659"/>
      <c r="AD6" s="660">
        <v>179872</v>
      </c>
      <c r="AE6" s="660"/>
      <c r="AF6" s="660"/>
      <c r="AG6" s="660"/>
      <c r="AH6" s="660"/>
      <c r="AI6" s="660"/>
      <c r="AJ6" s="660"/>
      <c r="AK6" s="660"/>
      <c r="AL6" s="624">
        <v>0.9</v>
      </c>
      <c r="AM6" s="625"/>
      <c r="AN6" s="625"/>
      <c r="AO6" s="661"/>
      <c r="AP6" s="618" t="s">
        <v>221</v>
      </c>
      <c r="AQ6" s="619"/>
      <c r="AR6" s="619"/>
      <c r="AS6" s="619"/>
      <c r="AT6" s="619"/>
      <c r="AU6" s="619"/>
      <c r="AV6" s="619"/>
      <c r="AW6" s="619"/>
      <c r="AX6" s="619"/>
      <c r="AY6" s="619"/>
      <c r="AZ6" s="619"/>
      <c r="BA6" s="619"/>
      <c r="BB6" s="619"/>
      <c r="BC6" s="619"/>
      <c r="BD6" s="619"/>
      <c r="BE6" s="619"/>
      <c r="BF6" s="620"/>
      <c r="BG6" s="621">
        <v>13078117</v>
      </c>
      <c r="BH6" s="622"/>
      <c r="BI6" s="622"/>
      <c r="BJ6" s="622"/>
      <c r="BK6" s="622"/>
      <c r="BL6" s="622"/>
      <c r="BM6" s="622"/>
      <c r="BN6" s="623"/>
      <c r="BO6" s="659">
        <v>94.2</v>
      </c>
      <c r="BP6" s="659"/>
      <c r="BQ6" s="659"/>
      <c r="BR6" s="659"/>
      <c r="BS6" s="660">
        <v>138953</v>
      </c>
      <c r="BT6" s="660"/>
      <c r="BU6" s="660"/>
      <c r="BV6" s="660"/>
      <c r="BW6" s="660"/>
      <c r="BX6" s="660"/>
      <c r="BY6" s="660"/>
      <c r="BZ6" s="660"/>
      <c r="CA6" s="660"/>
      <c r="CB6" s="695"/>
      <c r="CD6" s="676" t="s">
        <v>222</v>
      </c>
      <c r="CE6" s="677"/>
      <c r="CF6" s="677"/>
      <c r="CG6" s="677"/>
      <c r="CH6" s="677"/>
      <c r="CI6" s="677"/>
      <c r="CJ6" s="677"/>
      <c r="CK6" s="677"/>
      <c r="CL6" s="677"/>
      <c r="CM6" s="677"/>
      <c r="CN6" s="677"/>
      <c r="CO6" s="677"/>
      <c r="CP6" s="677"/>
      <c r="CQ6" s="678"/>
      <c r="CR6" s="621">
        <v>254127</v>
      </c>
      <c r="CS6" s="622"/>
      <c r="CT6" s="622"/>
      <c r="CU6" s="622"/>
      <c r="CV6" s="622"/>
      <c r="CW6" s="622"/>
      <c r="CX6" s="622"/>
      <c r="CY6" s="623"/>
      <c r="CZ6" s="703">
        <v>0.8</v>
      </c>
      <c r="DA6" s="685"/>
      <c r="DB6" s="685"/>
      <c r="DC6" s="705"/>
      <c r="DD6" s="627" t="s">
        <v>122</v>
      </c>
      <c r="DE6" s="622"/>
      <c r="DF6" s="622"/>
      <c r="DG6" s="622"/>
      <c r="DH6" s="622"/>
      <c r="DI6" s="622"/>
      <c r="DJ6" s="622"/>
      <c r="DK6" s="622"/>
      <c r="DL6" s="622"/>
      <c r="DM6" s="622"/>
      <c r="DN6" s="622"/>
      <c r="DO6" s="622"/>
      <c r="DP6" s="623"/>
      <c r="DQ6" s="627">
        <v>254127</v>
      </c>
      <c r="DR6" s="622"/>
      <c r="DS6" s="622"/>
      <c r="DT6" s="622"/>
      <c r="DU6" s="622"/>
      <c r="DV6" s="622"/>
      <c r="DW6" s="622"/>
      <c r="DX6" s="622"/>
      <c r="DY6" s="622"/>
      <c r="DZ6" s="622"/>
      <c r="EA6" s="622"/>
      <c r="EB6" s="622"/>
      <c r="EC6" s="658"/>
    </row>
    <row r="7" spans="2:143" ht="11.25" customHeight="1" x14ac:dyDescent="0.2">
      <c r="B7" s="618" t="s">
        <v>223</v>
      </c>
      <c r="C7" s="619"/>
      <c r="D7" s="619"/>
      <c r="E7" s="619"/>
      <c r="F7" s="619"/>
      <c r="G7" s="619"/>
      <c r="H7" s="619"/>
      <c r="I7" s="619"/>
      <c r="J7" s="619"/>
      <c r="K7" s="619"/>
      <c r="L7" s="619"/>
      <c r="M7" s="619"/>
      <c r="N7" s="619"/>
      <c r="O7" s="619"/>
      <c r="P7" s="619"/>
      <c r="Q7" s="620"/>
      <c r="R7" s="621">
        <v>5477</v>
      </c>
      <c r="S7" s="622"/>
      <c r="T7" s="622"/>
      <c r="U7" s="622"/>
      <c r="V7" s="622"/>
      <c r="W7" s="622"/>
      <c r="X7" s="622"/>
      <c r="Y7" s="623"/>
      <c r="Z7" s="659">
        <v>0</v>
      </c>
      <c r="AA7" s="659"/>
      <c r="AB7" s="659"/>
      <c r="AC7" s="659"/>
      <c r="AD7" s="660">
        <v>5477</v>
      </c>
      <c r="AE7" s="660"/>
      <c r="AF7" s="660"/>
      <c r="AG7" s="660"/>
      <c r="AH7" s="660"/>
      <c r="AI7" s="660"/>
      <c r="AJ7" s="660"/>
      <c r="AK7" s="660"/>
      <c r="AL7" s="624">
        <v>0</v>
      </c>
      <c r="AM7" s="625"/>
      <c r="AN7" s="625"/>
      <c r="AO7" s="661"/>
      <c r="AP7" s="618" t="s">
        <v>224</v>
      </c>
      <c r="AQ7" s="619"/>
      <c r="AR7" s="619"/>
      <c r="AS7" s="619"/>
      <c r="AT7" s="619"/>
      <c r="AU7" s="619"/>
      <c r="AV7" s="619"/>
      <c r="AW7" s="619"/>
      <c r="AX7" s="619"/>
      <c r="AY7" s="619"/>
      <c r="AZ7" s="619"/>
      <c r="BA7" s="619"/>
      <c r="BB7" s="619"/>
      <c r="BC7" s="619"/>
      <c r="BD7" s="619"/>
      <c r="BE7" s="619"/>
      <c r="BF7" s="620"/>
      <c r="BG7" s="621">
        <v>5808053</v>
      </c>
      <c r="BH7" s="622"/>
      <c r="BI7" s="622"/>
      <c r="BJ7" s="622"/>
      <c r="BK7" s="622"/>
      <c r="BL7" s="622"/>
      <c r="BM7" s="622"/>
      <c r="BN7" s="623"/>
      <c r="BO7" s="659">
        <v>41.8</v>
      </c>
      <c r="BP7" s="659"/>
      <c r="BQ7" s="659"/>
      <c r="BR7" s="659"/>
      <c r="BS7" s="660">
        <v>138953</v>
      </c>
      <c r="BT7" s="660"/>
      <c r="BU7" s="660"/>
      <c r="BV7" s="660"/>
      <c r="BW7" s="660"/>
      <c r="BX7" s="660"/>
      <c r="BY7" s="660"/>
      <c r="BZ7" s="660"/>
      <c r="CA7" s="660"/>
      <c r="CB7" s="695"/>
      <c r="CD7" s="618" t="s">
        <v>225</v>
      </c>
      <c r="CE7" s="619"/>
      <c r="CF7" s="619"/>
      <c r="CG7" s="619"/>
      <c r="CH7" s="619"/>
      <c r="CI7" s="619"/>
      <c r="CJ7" s="619"/>
      <c r="CK7" s="619"/>
      <c r="CL7" s="619"/>
      <c r="CM7" s="619"/>
      <c r="CN7" s="619"/>
      <c r="CO7" s="619"/>
      <c r="CP7" s="619"/>
      <c r="CQ7" s="620"/>
      <c r="CR7" s="621">
        <v>4200233</v>
      </c>
      <c r="CS7" s="622"/>
      <c r="CT7" s="622"/>
      <c r="CU7" s="622"/>
      <c r="CV7" s="622"/>
      <c r="CW7" s="622"/>
      <c r="CX7" s="622"/>
      <c r="CY7" s="623"/>
      <c r="CZ7" s="659">
        <v>12.5</v>
      </c>
      <c r="DA7" s="659"/>
      <c r="DB7" s="659"/>
      <c r="DC7" s="659"/>
      <c r="DD7" s="627">
        <v>347901</v>
      </c>
      <c r="DE7" s="622"/>
      <c r="DF7" s="622"/>
      <c r="DG7" s="622"/>
      <c r="DH7" s="622"/>
      <c r="DI7" s="622"/>
      <c r="DJ7" s="622"/>
      <c r="DK7" s="622"/>
      <c r="DL7" s="622"/>
      <c r="DM7" s="622"/>
      <c r="DN7" s="622"/>
      <c r="DO7" s="622"/>
      <c r="DP7" s="623"/>
      <c r="DQ7" s="627">
        <v>3679736</v>
      </c>
      <c r="DR7" s="622"/>
      <c r="DS7" s="622"/>
      <c r="DT7" s="622"/>
      <c r="DU7" s="622"/>
      <c r="DV7" s="622"/>
      <c r="DW7" s="622"/>
      <c r="DX7" s="622"/>
      <c r="DY7" s="622"/>
      <c r="DZ7" s="622"/>
      <c r="EA7" s="622"/>
      <c r="EB7" s="622"/>
      <c r="EC7" s="658"/>
    </row>
    <row r="8" spans="2:143" ht="11.25" customHeight="1" x14ac:dyDescent="0.2">
      <c r="B8" s="618" t="s">
        <v>226</v>
      </c>
      <c r="C8" s="619"/>
      <c r="D8" s="619"/>
      <c r="E8" s="619"/>
      <c r="F8" s="619"/>
      <c r="G8" s="619"/>
      <c r="H8" s="619"/>
      <c r="I8" s="619"/>
      <c r="J8" s="619"/>
      <c r="K8" s="619"/>
      <c r="L8" s="619"/>
      <c r="M8" s="619"/>
      <c r="N8" s="619"/>
      <c r="O8" s="619"/>
      <c r="P8" s="619"/>
      <c r="Q8" s="620"/>
      <c r="R8" s="621">
        <v>125083</v>
      </c>
      <c r="S8" s="622"/>
      <c r="T8" s="622"/>
      <c r="U8" s="622"/>
      <c r="V8" s="622"/>
      <c r="W8" s="622"/>
      <c r="X8" s="622"/>
      <c r="Y8" s="623"/>
      <c r="Z8" s="659">
        <v>0.4</v>
      </c>
      <c r="AA8" s="659"/>
      <c r="AB8" s="659"/>
      <c r="AC8" s="659"/>
      <c r="AD8" s="660">
        <v>125083</v>
      </c>
      <c r="AE8" s="660"/>
      <c r="AF8" s="660"/>
      <c r="AG8" s="660"/>
      <c r="AH8" s="660"/>
      <c r="AI8" s="660"/>
      <c r="AJ8" s="660"/>
      <c r="AK8" s="660"/>
      <c r="AL8" s="624">
        <v>0.6</v>
      </c>
      <c r="AM8" s="625"/>
      <c r="AN8" s="625"/>
      <c r="AO8" s="661"/>
      <c r="AP8" s="618" t="s">
        <v>227</v>
      </c>
      <c r="AQ8" s="619"/>
      <c r="AR8" s="619"/>
      <c r="AS8" s="619"/>
      <c r="AT8" s="619"/>
      <c r="AU8" s="619"/>
      <c r="AV8" s="619"/>
      <c r="AW8" s="619"/>
      <c r="AX8" s="619"/>
      <c r="AY8" s="619"/>
      <c r="AZ8" s="619"/>
      <c r="BA8" s="619"/>
      <c r="BB8" s="619"/>
      <c r="BC8" s="619"/>
      <c r="BD8" s="619"/>
      <c r="BE8" s="619"/>
      <c r="BF8" s="620"/>
      <c r="BG8" s="621">
        <v>130935</v>
      </c>
      <c r="BH8" s="622"/>
      <c r="BI8" s="622"/>
      <c r="BJ8" s="622"/>
      <c r="BK8" s="622"/>
      <c r="BL8" s="622"/>
      <c r="BM8" s="622"/>
      <c r="BN8" s="623"/>
      <c r="BO8" s="659">
        <v>0.9</v>
      </c>
      <c r="BP8" s="659"/>
      <c r="BQ8" s="659"/>
      <c r="BR8" s="659"/>
      <c r="BS8" s="660" t="s">
        <v>122</v>
      </c>
      <c r="BT8" s="660"/>
      <c r="BU8" s="660"/>
      <c r="BV8" s="660"/>
      <c r="BW8" s="660"/>
      <c r="BX8" s="660"/>
      <c r="BY8" s="660"/>
      <c r="BZ8" s="660"/>
      <c r="CA8" s="660"/>
      <c r="CB8" s="695"/>
      <c r="CD8" s="618" t="s">
        <v>228</v>
      </c>
      <c r="CE8" s="619"/>
      <c r="CF8" s="619"/>
      <c r="CG8" s="619"/>
      <c r="CH8" s="619"/>
      <c r="CI8" s="619"/>
      <c r="CJ8" s="619"/>
      <c r="CK8" s="619"/>
      <c r="CL8" s="619"/>
      <c r="CM8" s="619"/>
      <c r="CN8" s="619"/>
      <c r="CO8" s="619"/>
      <c r="CP8" s="619"/>
      <c r="CQ8" s="620"/>
      <c r="CR8" s="621">
        <v>15711934</v>
      </c>
      <c r="CS8" s="622"/>
      <c r="CT8" s="622"/>
      <c r="CU8" s="622"/>
      <c r="CV8" s="622"/>
      <c r="CW8" s="622"/>
      <c r="CX8" s="622"/>
      <c r="CY8" s="623"/>
      <c r="CZ8" s="659">
        <v>46.7</v>
      </c>
      <c r="DA8" s="659"/>
      <c r="DB8" s="659"/>
      <c r="DC8" s="659"/>
      <c r="DD8" s="627">
        <v>407728</v>
      </c>
      <c r="DE8" s="622"/>
      <c r="DF8" s="622"/>
      <c r="DG8" s="622"/>
      <c r="DH8" s="622"/>
      <c r="DI8" s="622"/>
      <c r="DJ8" s="622"/>
      <c r="DK8" s="622"/>
      <c r="DL8" s="622"/>
      <c r="DM8" s="622"/>
      <c r="DN8" s="622"/>
      <c r="DO8" s="622"/>
      <c r="DP8" s="623"/>
      <c r="DQ8" s="627">
        <v>8215821</v>
      </c>
      <c r="DR8" s="622"/>
      <c r="DS8" s="622"/>
      <c r="DT8" s="622"/>
      <c r="DU8" s="622"/>
      <c r="DV8" s="622"/>
      <c r="DW8" s="622"/>
      <c r="DX8" s="622"/>
      <c r="DY8" s="622"/>
      <c r="DZ8" s="622"/>
      <c r="EA8" s="622"/>
      <c r="EB8" s="622"/>
      <c r="EC8" s="658"/>
    </row>
    <row r="9" spans="2:143" ht="11.25" customHeight="1" x14ac:dyDescent="0.2">
      <c r="B9" s="618" t="s">
        <v>229</v>
      </c>
      <c r="C9" s="619"/>
      <c r="D9" s="619"/>
      <c r="E9" s="619"/>
      <c r="F9" s="619"/>
      <c r="G9" s="619"/>
      <c r="H9" s="619"/>
      <c r="I9" s="619"/>
      <c r="J9" s="619"/>
      <c r="K9" s="619"/>
      <c r="L9" s="619"/>
      <c r="M9" s="619"/>
      <c r="N9" s="619"/>
      <c r="O9" s="619"/>
      <c r="P9" s="619"/>
      <c r="Q9" s="620"/>
      <c r="R9" s="621">
        <v>179110</v>
      </c>
      <c r="S9" s="622"/>
      <c r="T9" s="622"/>
      <c r="U9" s="622"/>
      <c r="V9" s="622"/>
      <c r="W9" s="622"/>
      <c r="X9" s="622"/>
      <c r="Y9" s="623"/>
      <c r="Z9" s="659">
        <v>0.5</v>
      </c>
      <c r="AA9" s="659"/>
      <c r="AB9" s="659"/>
      <c r="AC9" s="659"/>
      <c r="AD9" s="660">
        <v>179110</v>
      </c>
      <c r="AE9" s="660"/>
      <c r="AF9" s="660"/>
      <c r="AG9" s="660"/>
      <c r="AH9" s="660"/>
      <c r="AI9" s="660"/>
      <c r="AJ9" s="660"/>
      <c r="AK9" s="660"/>
      <c r="AL9" s="624">
        <v>0.9</v>
      </c>
      <c r="AM9" s="625"/>
      <c r="AN9" s="625"/>
      <c r="AO9" s="661"/>
      <c r="AP9" s="618" t="s">
        <v>230</v>
      </c>
      <c r="AQ9" s="619"/>
      <c r="AR9" s="619"/>
      <c r="AS9" s="619"/>
      <c r="AT9" s="619"/>
      <c r="AU9" s="619"/>
      <c r="AV9" s="619"/>
      <c r="AW9" s="619"/>
      <c r="AX9" s="619"/>
      <c r="AY9" s="619"/>
      <c r="AZ9" s="619"/>
      <c r="BA9" s="619"/>
      <c r="BB9" s="619"/>
      <c r="BC9" s="619"/>
      <c r="BD9" s="619"/>
      <c r="BE9" s="619"/>
      <c r="BF9" s="620"/>
      <c r="BG9" s="621">
        <v>4635336</v>
      </c>
      <c r="BH9" s="622"/>
      <c r="BI9" s="622"/>
      <c r="BJ9" s="622"/>
      <c r="BK9" s="622"/>
      <c r="BL9" s="622"/>
      <c r="BM9" s="622"/>
      <c r="BN9" s="623"/>
      <c r="BO9" s="659">
        <v>33.4</v>
      </c>
      <c r="BP9" s="659"/>
      <c r="BQ9" s="659"/>
      <c r="BR9" s="659"/>
      <c r="BS9" s="660" t="s">
        <v>122</v>
      </c>
      <c r="BT9" s="660"/>
      <c r="BU9" s="660"/>
      <c r="BV9" s="660"/>
      <c r="BW9" s="660"/>
      <c r="BX9" s="660"/>
      <c r="BY9" s="660"/>
      <c r="BZ9" s="660"/>
      <c r="CA9" s="660"/>
      <c r="CB9" s="695"/>
      <c r="CD9" s="618" t="s">
        <v>231</v>
      </c>
      <c r="CE9" s="619"/>
      <c r="CF9" s="619"/>
      <c r="CG9" s="619"/>
      <c r="CH9" s="619"/>
      <c r="CI9" s="619"/>
      <c r="CJ9" s="619"/>
      <c r="CK9" s="619"/>
      <c r="CL9" s="619"/>
      <c r="CM9" s="619"/>
      <c r="CN9" s="619"/>
      <c r="CO9" s="619"/>
      <c r="CP9" s="619"/>
      <c r="CQ9" s="620"/>
      <c r="CR9" s="621">
        <v>2734018</v>
      </c>
      <c r="CS9" s="622"/>
      <c r="CT9" s="622"/>
      <c r="CU9" s="622"/>
      <c r="CV9" s="622"/>
      <c r="CW9" s="622"/>
      <c r="CX9" s="622"/>
      <c r="CY9" s="623"/>
      <c r="CZ9" s="659">
        <v>8.1</v>
      </c>
      <c r="DA9" s="659"/>
      <c r="DB9" s="659"/>
      <c r="DC9" s="659"/>
      <c r="DD9" s="627">
        <v>36600</v>
      </c>
      <c r="DE9" s="622"/>
      <c r="DF9" s="622"/>
      <c r="DG9" s="622"/>
      <c r="DH9" s="622"/>
      <c r="DI9" s="622"/>
      <c r="DJ9" s="622"/>
      <c r="DK9" s="622"/>
      <c r="DL9" s="622"/>
      <c r="DM9" s="622"/>
      <c r="DN9" s="622"/>
      <c r="DO9" s="622"/>
      <c r="DP9" s="623"/>
      <c r="DQ9" s="627">
        <v>2551107</v>
      </c>
      <c r="DR9" s="622"/>
      <c r="DS9" s="622"/>
      <c r="DT9" s="622"/>
      <c r="DU9" s="622"/>
      <c r="DV9" s="622"/>
      <c r="DW9" s="622"/>
      <c r="DX9" s="622"/>
      <c r="DY9" s="622"/>
      <c r="DZ9" s="622"/>
      <c r="EA9" s="622"/>
      <c r="EB9" s="622"/>
      <c r="EC9" s="658"/>
    </row>
    <row r="10" spans="2:143" ht="11.25" customHeight="1" x14ac:dyDescent="0.2">
      <c r="B10" s="618" t="s">
        <v>232</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233</v>
      </c>
      <c r="AQ10" s="619"/>
      <c r="AR10" s="619"/>
      <c r="AS10" s="619"/>
      <c r="AT10" s="619"/>
      <c r="AU10" s="619"/>
      <c r="AV10" s="619"/>
      <c r="AW10" s="619"/>
      <c r="AX10" s="619"/>
      <c r="AY10" s="619"/>
      <c r="AZ10" s="619"/>
      <c r="BA10" s="619"/>
      <c r="BB10" s="619"/>
      <c r="BC10" s="619"/>
      <c r="BD10" s="619"/>
      <c r="BE10" s="619"/>
      <c r="BF10" s="620"/>
      <c r="BG10" s="621">
        <v>257326</v>
      </c>
      <c r="BH10" s="622"/>
      <c r="BI10" s="622"/>
      <c r="BJ10" s="622"/>
      <c r="BK10" s="622"/>
      <c r="BL10" s="622"/>
      <c r="BM10" s="622"/>
      <c r="BN10" s="623"/>
      <c r="BO10" s="659">
        <v>1.9</v>
      </c>
      <c r="BP10" s="659"/>
      <c r="BQ10" s="659"/>
      <c r="BR10" s="659"/>
      <c r="BS10" s="660" t="s">
        <v>122</v>
      </c>
      <c r="BT10" s="660"/>
      <c r="BU10" s="660"/>
      <c r="BV10" s="660"/>
      <c r="BW10" s="660"/>
      <c r="BX10" s="660"/>
      <c r="BY10" s="660"/>
      <c r="BZ10" s="660"/>
      <c r="CA10" s="660"/>
      <c r="CB10" s="695"/>
      <c r="CD10" s="618" t="s">
        <v>234</v>
      </c>
      <c r="CE10" s="619"/>
      <c r="CF10" s="619"/>
      <c r="CG10" s="619"/>
      <c r="CH10" s="619"/>
      <c r="CI10" s="619"/>
      <c r="CJ10" s="619"/>
      <c r="CK10" s="619"/>
      <c r="CL10" s="619"/>
      <c r="CM10" s="619"/>
      <c r="CN10" s="619"/>
      <c r="CO10" s="619"/>
      <c r="CP10" s="619"/>
      <c r="CQ10" s="620"/>
      <c r="CR10" s="621">
        <v>37207</v>
      </c>
      <c r="CS10" s="622"/>
      <c r="CT10" s="622"/>
      <c r="CU10" s="622"/>
      <c r="CV10" s="622"/>
      <c r="CW10" s="622"/>
      <c r="CX10" s="622"/>
      <c r="CY10" s="623"/>
      <c r="CZ10" s="659">
        <v>0.1</v>
      </c>
      <c r="DA10" s="659"/>
      <c r="DB10" s="659"/>
      <c r="DC10" s="659"/>
      <c r="DD10" s="627" t="s">
        <v>122</v>
      </c>
      <c r="DE10" s="622"/>
      <c r="DF10" s="622"/>
      <c r="DG10" s="622"/>
      <c r="DH10" s="622"/>
      <c r="DI10" s="622"/>
      <c r="DJ10" s="622"/>
      <c r="DK10" s="622"/>
      <c r="DL10" s="622"/>
      <c r="DM10" s="622"/>
      <c r="DN10" s="622"/>
      <c r="DO10" s="622"/>
      <c r="DP10" s="623"/>
      <c r="DQ10" s="627">
        <v>7001</v>
      </c>
      <c r="DR10" s="622"/>
      <c r="DS10" s="622"/>
      <c r="DT10" s="622"/>
      <c r="DU10" s="622"/>
      <c r="DV10" s="622"/>
      <c r="DW10" s="622"/>
      <c r="DX10" s="622"/>
      <c r="DY10" s="622"/>
      <c r="DZ10" s="622"/>
      <c r="EA10" s="622"/>
      <c r="EB10" s="622"/>
      <c r="EC10" s="658"/>
    </row>
    <row r="11" spans="2:143" ht="11.25" customHeight="1" x14ac:dyDescent="0.2">
      <c r="B11" s="618" t="s">
        <v>235</v>
      </c>
      <c r="C11" s="619"/>
      <c r="D11" s="619"/>
      <c r="E11" s="619"/>
      <c r="F11" s="619"/>
      <c r="G11" s="619"/>
      <c r="H11" s="619"/>
      <c r="I11" s="619"/>
      <c r="J11" s="619"/>
      <c r="K11" s="619"/>
      <c r="L11" s="619"/>
      <c r="M11" s="619"/>
      <c r="N11" s="619"/>
      <c r="O11" s="619"/>
      <c r="P11" s="619"/>
      <c r="Q11" s="620"/>
      <c r="R11" s="621">
        <v>2096826</v>
      </c>
      <c r="S11" s="622"/>
      <c r="T11" s="622"/>
      <c r="U11" s="622"/>
      <c r="V11" s="622"/>
      <c r="W11" s="622"/>
      <c r="X11" s="622"/>
      <c r="Y11" s="623"/>
      <c r="Z11" s="624">
        <v>6</v>
      </c>
      <c r="AA11" s="625"/>
      <c r="AB11" s="625"/>
      <c r="AC11" s="626"/>
      <c r="AD11" s="627">
        <v>2096826</v>
      </c>
      <c r="AE11" s="622"/>
      <c r="AF11" s="622"/>
      <c r="AG11" s="622"/>
      <c r="AH11" s="622"/>
      <c r="AI11" s="622"/>
      <c r="AJ11" s="622"/>
      <c r="AK11" s="623"/>
      <c r="AL11" s="624">
        <v>10.6</v>
      </c>
      <c r="AM11" s="625"/>
      <c r="AN11" s="625"/>
      <c r="AO11" s="661"/>
      <c r="AP11" s="618" t="s">
        <v>236</v>
      </c>
      <c r="AQ11" s="619"/>
      <c r="AR11" s="619"/>
      <c r="AS11" s="619"/>
      <c r="AT11" s="619"/>
      <c r="AU11" s="619"/>
      <c r="AV11" s="619"/>
      <c r="AW11" s="619"/>
      <c r="AX11" s="619"/>
      <c r="AY11" s="619"/>
      <c r="AZ11" s="619"/>
      <c r="BA11" s="619"/>
      <c r="BB11" s="619"/>
      <c r="BC11" s="619"/>
      <c r="BD11" s="619"/>
      <c r="BE11" s="619"/>
      <c r="BF11" s="620"/>
      <c r="BG11" s="621">
        <v>784456</v>
      </c>
      <c r="BH11" s="622"/>
      <c r="BI11" s="622"/>
      <c r="BJ11" s="622"/>
      <c r="BK11" s="622"/>
      <c r="BL11" s="622"/>
      <c r="BM11" s="622"/>
      <c r="BN11" s="623"/>
      <c r="BO11" s="659">
        <v>5.7</v>
      </c>
      <c r="BP11" s="659"/>
      <c r="BQ11" s="659"/>
      <c r="BR11" s="659"/>
      <c r="BS11" s="660">
        <v>138953</v>
      </c>
      <c r="BT11" s="660"/>
      <c r="BU11" s="660"/>
      <c r="BV11" s="660"/>
      <c r="BW11" s="660"/>
      <c r="BX11" s="660"/>
      <c r="BY11" s="660"/>
      <c r="BZ11" s="660"/>
      <c r="CA11" s="660"/>
      <c r="CB11" s="695"/>
      <c r="CD11" s="618" t="s">
        <v>237</v>
      </c>
      <c r="CE11" s="619"/>
      <c r="CF11" s="619"/>
      <c r="CG11" s="619"/>
      <c r="CH11" s="619"/>
      <c r="CI11" s="619"/>
      <c r="CJ11" s="619"/>
      <c r="CK11" s="619"/>
      <c r="CL11" s="619"/>
      <c r="CM11" s="619"/>
      <c r="CN11" s="619"/>
      <c r="CO11" s="619"/>
      <c r="CP11" s="619"/>
      <c r="CQ11" s="620"/>
      <c r="CR11" s="621">
        <v>182018</v>
      </c>
      <c r="CS11" s="622"/>
      <c r="CT11" s="622"/>
      <c r="CU11" s="622"/>
      <c r="CV11" s="622"/>
      <c r="CW11" s="622"/>
      <c r="CX11" s="622"/>
      <c r="CY11" s="623"/>
      <c r="CZ11" s="659">
        <v>0.5</v>
      </c>
      <c r="DA11" s="659"/>
      <c r="DB11" s="659"/>
      <c r="DC11" s="659"/>
      <c r="DD11" s="627" t="s">
        <v>122</v>
      </c>
      <c r="DE11" s="622"/>
      <c r="DF11" s="622"/>
      <c r="DG11" s="622"/>
      <c r="DH11" s="622"/>
      <c r="DI11" s="622"/>
      <c r="DJ11" s="622"/>
      <c r="DK11" s="622"/>
      <c r="DL11" s="622"/>
      <c r="DM11" s="622"/>
      <c r="DN11" s="622"/>
      <c r="DO11" s="622"/>
      <c r="DP11" s="623"/>
      <c r="DQ11" s="627">
        <v>170305</v>
      </c>
      <c r="DR11" s="622"/>
      <c r="DS11" s="622"/>
      <c r="DT11" s="622"/>
      <c r="DU11" s="622"/>
      <c r="DV11" s="622"/>
      <c r="DW11" s="622"/>
      <c r="DX11" s="622"/>
      <c r="DY11" s="622"/>
      <c r="DZ11" s="622"/>
      <c r="EA11" s="622"/>
      <c r="EB11" s="622"/>
      <c r="EC11" s="658"/>
    </row>
    <row r="12" spans="2:143" ht="11.25" customHeight="1" x14ac:dyDescent="0.2">
      <c r="B12" s="618" t="s">
        <v>238</v>
      </c>
      <c r="C12" s="619"/>
      <c r="D12" s="619"/>
      <c r="E12" s="619"/>
      <c r="F12" s="619"/>
      <c r="G12" s="619"/>
      <c r="H12" s="619"/>
      <c r="I12" s="619"/>
      <c r="J12" s="619"/>
      <c r="K12" s="619"/>
      <c r="L12" s="619"/>
      <c r="M12" s="619"/>
      <c r="N12" s="619"/>
      <c r="O12" s="619"/>
      <c r="P12" s="619"/>
      <c r="Q12" s="620"/>
      <c r="R12" s="621">
        <v>14401</v>
      </c>
      <c r="S12" s="622"/>
      <c r="T12" s="622"/>
      <c r="U12" s="622"/>
      <c r="V12" s="622"/>
      <c r="W12" s="622"/>
      <c r="X12" s="622"/>
      <c r="Y12" s="623"/>
      <c r="Z12" s="659">
        <v>0</v>
      </c>
      <c r="AA12" s="659"/>
      <c r="AB12" s="659"/>
      <c r="AC12" s="659"/>
      <c r="AD12" s="660">
        <v>14401</v>
      </c>
      <c r="AE12" s="660"/>
      <c r="AF12" s="660"/>
      <c r="AG12" s="660"/>
      <c r="AH12" s="660"/>
      <c r="AI12" s="660"/>
      <c r="AJ12" s="660"/>
      <c r="AK12" s="660"/>
      <c r="AL12" s="624">
        <v>0.1</v>
      </c>
      <c r="AM12" s="625"/>
      <c r="AN12" s="625"/>
      <c r="AO12" s="661"/>
      <c r="AP12" s="618" t="s">
        <v>239</v>
      </c>
      <c r="AQ12" s="619"/>
      <c r="AR12" s="619"/>
      <c r="AS12" s="619"/>
      <c r="AT12" s="619"/>
      <c r="AU12" s="619"/>
      <c r="AV12" s="619"/>
      <c r="AW12" s="619"/>
      <c r="AX12" s="619"/>
      <c r="AY12" s="619"/>
      <c r="AZ12" s="619"/>
      <c r="BA12" s="619"/>
      <c r="BB12" s="619"/>
      <c r="BC12" s="619"/>
      <c r="BD12" s="619"/>
      <c r="BE12" s="619"/>
      <c r="BF12" s="620"/>
      <c r="BG12" s="621">
        <v>6436808</v>
      </c>
      <c r="BH12" s="622"/>
      <c r="BI12" s="622"/>
      <c r="BJ12" s="622"/>
      <c r="BK12" s="622"/>
      <c r="BL12" s="622"/>
      <c r="BM12" s="622"/>
      <c r="BN12" s="623"/>
      <c r="BO12" s="659">
        <v>46.4</v>
      </c>
      <c r="BP12" s="659"/>
      <c r="BQ12" s="659"/>
      <c r="BR12" s="659"/>
      <c r="BS12" s="660" t="s">
        <v>122</v>
      </c>
      <c r="BT12" s="660"/>
      <c r="BU12" s="660"/>
      <c r="BV12" s="660"/>
      <c r="BW12" s="660"/>
      <c r="BX12" s="660"/>
      <c r="BY12" s="660"/>
      <c r="BZ12" s="660"/>
      <c r="CA12" s="660"/>
      <c r="CB12" s="695"/>
      <c r="CD12" s="618" t="s">
        <v>240</v>
      </c>
      <c r="CE12" s="619"/>
      <c r="CF12" s="619"/>
      <c r="CG12" s="619"/>
      <c r="CH12" s="619"/>
      <c r="CI12" s="619"/>
      <c r="CJ12" s="619"/>
      <c r="CK12" s="619"/>
      <c r="CL12" s="619"/>
      <c r="CM12" s="619"/>
      <c r="CN12" s="619"/>
      <c r="CO12" s="619"/>
      <c r="CP12" s="619"/>
      <c r="CQ12" s="620"/>
      <c r="CR12" s="621">
        <v>307381</v>
      </c>
      <c r="CS12" s="622"/>
      <c r="CT12" s="622"/>
      <c r="CU12" s="622"/>
      <c r="CV12" s="622"/>
      <c r="CW12" s="622"/>
      <c r="CX12" s="622"/>
      <c r="CY12" s="623"/>
      <c r="CZ12" s="659">
        <v>0.9</v>
      </c>
      <c r="DA12" s="659"/>
      <c r="DB12" s="659"/>
      <c r="DC12" s="659"/>
      <c r="DD12" s="627" t="s">
        <v>122</v>
      </c>
      <c r="DE12" s="622"/>
      <c r="DF12" s="622"/>
      <c r="DG12" s="622"/>
      <c r="DH12" s="622"/>
      <c r="DI12" s="622"/>
      <c r="DJ12" s="622"/>
      <c r="DK12" s="622"/>
      <c r="DL12" s="622"/>
      <c r="DM12" s="622"/>
      <c r="DN12" s="622"/>
      <c r="DO12" s="622"/>
      <c r="DP12" s="623"/>
      <c r="DQ12" s="627">
        <v>307137</v>
      </c>
      <c r="DR12" s="622"/>
      <c r="DS12" s="622"/>
      <c r="DT12" s="622"/>
      <c r="DU12" s="622"/>
      <c r="DV12" s="622"/>
      <c r="DW12" s="622"/>
      <c r="DX12" s="622"/>
      <c r="DY12" s="622"/>
      <c r="DZ12" s="622"/>
      <c r="EA12" s="622"/>
      <c r="EB12" s="622"/>
      <c r="EC12" s="658"/>
    </row>
    <row r="13" spans="2:143" ht="11.25" customHeight="1" x14ac:dyDescent="0.2">
      <c r="B13" s="618" t="s">
        <v>241</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242</v>
      </c>
      <c r="AQ13" s="619"/>
      <c r="AR13" s="619"/>
      <c r="AS13" s="619"/>
      <c r="AT13" s="619"/>
      <c r="AU13" s="619"/>
      <c r="AV13" s="619"/>
      <c r="AW13" s="619"/>
      <c r="AX13" s="619"/>
      <c r="AY13" s="619"/>
      <c r="AZ13" s="619"/>
      <c r="BA13" s="619"/>
      <c r="BB13" s="619"/>
      <c r="BC13" s="619"/>
      <c r="BD13" s="619"/>
      <c r="BE13" s="619"/>
      <c r="BF13" s="620"/>
      <c r="BG13" s="621">
        <v>6398082</v>
      </c>
      <c r="BH13" s="622"/>
      <c r="BI13" s="622"/>
      <c r="BJ13" s="622"/>
      <c r="BK13" s="622"/>
      <c r="BL13" s="622"/>
      <c r="BM13" s="622"/>
      <c r="BN13" s="623"/>
      <c r="BO13" s="659">
        <v>46.1</v>
      </c>
      <c r="BP13" s="659"/>
      <c r="BQ13" s="659"/>
      <c r="BR13" s="659"/>
      <c r="BS13" s="660" t="s">
        <v>122</v>
      </c>
      <c r="BT13" s="660"/>
      <c r="BU13" s="660"/>
      <c r="BV13" s="660"/>
      <c r="BW13" s="660"/>
      <c r="BX13" s="660"/>
      <c r="BY13" s="660"/>
      <c r="BZ13" s="660"/>
      <c r="CA13" s="660"/>
      <c r="CB13" s="695"/>
      <c r="CD13" s="618" t="s">
        <v>243</v>
      </c>
      <c r="CE13" s="619"/>
      <c r="CF13" s="619"/>
      <c r="CG13" s="619"/>
      <c r="CH13" s="619"/>
      <c r="CI13" s="619"/>
      <c r="CJ13" s="619"/>
      <c r="CK13" s="619"/>
      <c r="CL13" s="619"/>
      <c r="CM13" s="619"/>
      <c r="CN13" s="619"/>
      <c r="CO13" s="619"/>
      <c r="CP13" s="619"/>
      <c r="CQ13" s="620"/>
      <c r="CR13" s="621">
        <v>2759643</v>
      </c>
      <c r="CS13" s="622"/>
      <c r="CT13" s="622"/>
      <c r="CU13" s="622"/>
      <c r="CV13" s="622"/>
      <c r="CW13" s="622"/>
      <c r="CX13" s="622"/>
      <c r="CY13" s="623"/>
      <c r="CZ13" s="659">
        <v>8.1999999999999993</v>
      </c>
      <c r="DA13" s="659"/>
      <c r="DB13" s="659"/>
      <c r="DC13" s="659"/>
      <c r="DD13" s="627">
        <v>1190652</v>
      </c>
      <c r="DE13" s="622"/>
      <c r="DF13" s="622"/>
      <c r="DG13" s="622"/>
      <c r="DH13" s="622"/>
      <c r="DI13" s="622"/>
      <c r="DJ13" s="622"/>
      <c r="DK13" s="622"/>
      <c r="DL13" s="622"/>
      <c r="DM13" s="622"/>
      <c r="DN13" s="622"/>
      <c r="DO13" s="622"/>
      <c r="DP13" s="623"/>
      <c r="DQ13" s="627">
        <v>2076447</v>
      </c>
      <c r="DR13" s="622"/>
      <c r="DS13" s="622"/>
      <c r="DT13" s="622"/>
      <c r="DU13" s="622"/>
      <c r="DV13" s="622"/>
      <c r="DW13" s="622"/>
      <c r="DX13" s="622"/>
      <c r="DY13" s="622"/>
      <c r="DZ13" s="622"/>
      <c r="EA13" s="622"/>
      <c r="EB13" s="622"/>
      <c r="EC13" s="658"/>
    </row>
    <row r="14" spans="2:143" ht="11.25" customHeight="1" x14ac:dyDescent="0.2">
      <c r="B14" s="618" t="s">
        <v>244</v>
      </c>
      <c r="C14" s="619"/>
      <c r="D14" s="619"/>
      <c r="E14" s="619"/>
      <c r="F14" s="619"/>
      <c r="G14" s="619"/>
      <c r="H14" s="619"/>
      <c r="I14" s="619"/>
      <c r="J14" s="619"/>
      <c r="K14" s="619"/>
      <c r="L14" s="619"/>
      <c r="M14" s="619"/>
      <c r="N14" s="619"/>
      <c r="O14" s="619"/>
      <c r="P14" s="619"/>
      <c r="Q14" s="620"/>
      <c r="R14" s="621" t="s">
        <v>122</v>
      </c>
      <c r="S14" s="622"/>
      <c r="T14" s="622"/>
      <c r="U14" s="622"/>
      <c r="V14" s="622"/>
      <c r="W14" s="622"/>
      <c r="X14" s="622"/>
      <c r="Y14" s="623"/>
      <c r="Z14" s="659" t="s">
        <v>122</v>
      </c>
      <c r="AA14" s="659"/>
      <c r="AB14" s="659"/>
      <c r="AC14" s="659"/>
      <c r="AD14" s="660" t="s">
        <v>122</v>
      </c>
      <c r="AE14" s="660"/>
      <c r="AF14" s="660"/>
      <c r="AG14" s="660"/>
      <c r="AH14" s="660"/>
      <c r="AI14" s="660"/>
      <c r="AJ14" s="660"/>
      <c r="AK14" s="660"/>
      <c r="AL14" s="624" t="s">
        <v>122</v>
      </c>
      <c r="AM14" s="625"/>
      <c r="AN14" s="625"/>
      <c r="AO14" s="661"/>
      <c r="AP14" s="618" t="s">
        <v>245</v>
      </c>
      <c r="AQ14" s="619"/>
      <c r="AR14" s="619"/>
      <c r="AS14" s="619"/>
      <c r="AT14" s="619"/>
      <c r="AU14" s="619"/>
      <c r="AV14" s="619"/>
      <c r="AW14" s="619"/>
      <c r="AX14" s="619"/>
      <c r="AY14" s="619"/>
      <c r="AZ14" s="619"/>
      <c r="BA14" s="619"/>
      <c r="BB14" s="619"/>
      <c r="BC14" s="619"/>
      <c r="BD14" s="619"/>
      <c r="BE14" s="619"/>
      <c r="BF14" s="620"/>
      <c r="BG14" s="621">
        <v>201098</v>
      </c>
      <c r="BH14" s="622"/>
      <c r="BI14" s="622"/>
      <c r="BJ14" s="622"/>
      <c r="BK14" s="622"/>
      <c r="BL14" s="622"/>
      <c r="BM14" s="622"/>
      <c r="BN14" s="623"/>
      <c r="BO14" s="659">
        <v>1.4</v>
      </c>
      <c r="BP14" s="659"/>
      <c r="BQ14" s="659"/>
      <c r="BR14" s="659"/>
      <c r="BS14" s="660" t="s">
        <v>122</v>
      </c>
      <c r="BT14" s="660"/>
      <c r="BU14" s="660"/>
      <c r="BV14" s="660"/>
      <c r="BW14" s="660"/>
      <c r="BX14" s="660"/>
      <c r="BY14" s="660"/>
      <c r="BZ14" s="660"/>
      <c r="CA14" s="660"/>
      <c r="CB14" s="695"/>
      <c r="CD14" s="618" t="s">
        <v>246</v>
      </c>
      <c r="CE14" s="619"/>
      <c r="CF14" s="619"/>
      <c r="CG14" s="619"/>
      <c r="CH14" s="619"/>
      <c r="CI14" s="619"/>
      <c r="CJ14" s="619"/>
      <c r="CK14" s="619"/>
      <c r="CL14" s="619"/>
      <c r="CM14" s="619"/>
      <c r="CN14" s="619"/>
      <c r="CO14" s="619"/>
      <c r="CP14" s="619"/>
      <c r="CQ14" s="620"/>
      <c r="CR14" s="621">
        <v>1587733</v>
      </c>
      <c r="CS14" s="622"/>
      <c r="CT14" s="622"/>
      <c r="CU14" s="622"/>
      <c r="CV14" s="622"/>
      <c r="CW14" s="622"/>
      <c r="CX14" s="622"/>
      <c r="CY14" s="623"/>
      <c r="CZ14" s="659">
        <v>4.7</v>
      </c>
      <c r="DA14" s="659"/>
      <c r="DB14" s="659"/>
      <c r="DC14" s="659"/>
      <c r="DD14" s="627">
        <v>220079</v>
      </c>
      <c r="DE14" s="622"/>
      <c r="DF14" s="622"/>
      <c r="DG14" s="622"/>
      <c r="DH14" s="622"/>
      <c r="DI14" s="622"/>
      <c r="DJ14" s="622"/>
      <c r="DK14" s="622"/>
      <c r="DL14" s="622"/>
      <c r="DM14" s="622"/>
      <c r="DN14" s="622"/>
      <c r="DO14" s="622"/>
      <c r="DP14" s="623"/>
      <c r="DQ14" s="627">
        <v>1491862</v>
      </c>
      <c r="DR14" s="622"/>
      <c r="DS14" s="622"/>
      <c r="DT14" s="622"/>
      <c r="DU14" s="622"/>
      <c r="DV14" s="622"/>
      <c r="DW14" s="622"/>
      <c r="DX14" s="622"/>
      <c r="DY14" s="622"/>
      <c r="DZ14" s="622"/>
      <c r="EA14" s="622"/>
      <c r="EB14" s="622"/>
      <c r="EC14" s="658"/>
    </row>
    <row r="15" spans="2:143" ht="11.25" customHeight="1" x14ac:dyDescent="0.2">
      <c r="B15" s="618" t="s">
        <v>247</v>
      </c>
      <c r="C15" s="619"/>
      <c r="D15" s="619"/>
      <c r="E15" s="619"/>
      <c r="F15" s="619"/>
      <c r="G15" s="619"/>
      <c r="H15" s="619"/>
      <c r="I15" s="619"/>
      <c r="J15" s="619"/>
      <c r="K15" s="619"/>
      <c r="L15" s="619"/>
      <c r="M15" s="619"/>
      <c r="N15" s="619"/>
      <c r="O15" s="619"/>
      <c r="P15" s="619"/>
      <c r="Q15" s="620"/>
      <c r="R15" s="621">
        <v>50107</v>
      </c>
      <c r="S15" s="622"/>
      <c r="T15" s="622"/>
      <c r="U15" s="622"/>
      <c r="V15" s="622"/>
      <c r="W15" s="622"/>
      <c r="X15" s="622"/>
      <c r="Y15" s="623"/>
      <c r="Z15" s="659">
        <v>0.1</v>
      </c>
      <c r="AA15" s="659"/>
      <c r="AB15" s="659"/>
      <c r="AC15" s="659"/>
      <c r="AD15" s="660">
        <v>50107</v>
      </c>
      <c r="AE15" s="660"/>
      <c r="AF15" s="660"/>
      <c r="AG15" s="660"/>
      <c r="AH15" s="660"/>
      <c r="AI15" s="660"/>
      <c r="AJ15" s="660"/>
      <c r="AK15" s="660"/>
      <c r="AL15" s="624">
        <v>0.3</v>
      </c>
      <c r="AM15" s="625"/>
      <c r="AN15" s="625"/>
      <c r="AO15" s="661"/>
      <c r="AP15" s="618" t="s">
        <v>248</v>
      </c>
      <c r="AQ15" s="619"/>
      <c r="AR15" s="619"/>
      <c r="AS15" s="619"/>
      <c r="AT15" s="619"/>
      <c r="AU15" s="619"/>
      <c r="AV15" s="619"/>
      <c r="AW15" s="619"/>
      <c r="AX15" s="619"/>
      <c r="AY15" s="619"/>
      <c r="AZ15" s="619"/>
      <c r="BA15" s="619"/>
      <c r="BB15" s="619"/>
      <c r="BC15" s="619"/>
      <c r="BD15" s="619"/>
      <c r="BE15" s="619"/>
      <c r="BF15" s="620"/>
      <c r="BG15" s="621">
        <v>632158</v>
      </c>
      <c r="BH15" s="622"/>
      <c r="BI15" s="622"/>
      <c r="BJ15" s="622"/>
      <c r="BK15" s="622"/>
      <c r="BL15" s="622"/>
      <c r="BM15" s="622"/>
      <c r="BN15" s="623"/>
      <c r="BO15" s="659">
        <v>4.5999999999999996</v>
      </c>
      <c r="BP15" s="659"/>
      <c r="BQ15" s="659"/>
      <c r="BR15" s="659"/>
      <c r="BS15" s="660" t="s">
        <v>122</v>
      </c>
      <c r="BT15" s="660"/>
      <c r="BU15" s="660"/>
      <c r="BV15" s="660"/>
      <c r="BW15" s="660"/>
      <c r="BX15" s="660"/>
      <c r="BY15" s="660"/>
      <c r="BZ15" s="660"/>
      <c r="CA15" s="660"/>
      <c r="CB15" s="695"/>
      <c r="CD15" s="618" t="s">
        <v>249</v>
      </c>
      <c r="CE15" s="619"/>
      <c r="CF15" s="619"/>
      <c r="CG15" s="619"/>
      <c r="CH15" s="619"/>
      <c r="CI15" s="619"/>
      <c r="CJ15" s="619"/>
      <c r="CK15" s="619"/>
      <c r="CL15" s="619"/>
      <c r="CM15" s="619"/>
      <c r="CN15" s="619"/>
      <c r="CO15" s="619"/>
      <c r="CP15" s="619"/>
      <c r="CQ15" s="620"/>
      <c r="CR15" s="621">
        <v>4097177</v>
      </c>
      <c r="CS15" s="622"/>
      <c r="CT15" s="622"/>
      <c r="CU15" s="622"/>
      <c r="CV15" s="622"/>
      <c r="CW15" s="622"/>
      <c r="CX15" s="622"/>
      <c r="CY15" s="623"/>
      <c r="CZ15" s="659">
        <v>12.2</v>
      </c>
      <c r="DA15" s="659"/>
      <c r="DB15" s="659"/>
      <c r="DC15" s="659"/>
      <c r="DD15" s="627">
        <v>997129</v>
      </c>
      <c r="DE15" s="622"/>
      <c r="DF15" s="622"/>
      <c r="DG15" s="622"/>
      <c r="DH15" s="622"/>
      <c r="DI15" s="622"/>
      <c r="DJ15" s="622"/>
      <c r="DK15" s="622"/>
      <c r="DL15" s="622"/>
      <c r="DM15" s="622"/>
      <c r="DN15" s="622"/>
      <c r="DO15" s="622"/>
      <c r="DP15" s="623"/>
      <c r="DQ15" s="627">
        <v>3124943</v>
      </c>
      <c r="DR15" s="622"/>
      <c r="DS15" s="622"/>
      <c r="DT15" s="622"/>
      <c r="DU15" s="622"/>
      <c r="DV15" s="622"/>
      <c r="DW15" s="622"/>
      <c r="DX15" s="622"/>
      <c r="DY15" s="622"/>
      <c r="DZ15" s="622"/>
      <c r="EA15" s="622"/>
      <c r="EB15" s="622"/>
      <c r="EC15" s="658"/>
    </row>
    <row r="16" spans="2:143" ht="11.25" customHeight="1" x14ac:dyDescent="0.2">
      <c r="B16" s="618" t="s">
        <v>250</v>
      </c>
      <c r="C16" s="619"/>
      <c r="D16" s="619"/>
      <c r="E16" s="619"/>
      <c r="F16" s="619"/>
      <c r="G16" s="619"/>
      <c r="H16" s="619"/>
      <c r="I16" s="619"/>
      <c r="J16" s="619"/>
      <c r="K16" s="619"/>
      <c r="L16" s="619"/>
      <c r="M16" s="619"/>
      <c r="N16" s="619"/>
      <c r="O16" s="619"/>
      <c r="P16" s="619"/>
      <c r="Q16" s="620"/>
      <c r="R16" s="621">
        <v>246854</v>
      </c>
      <c r="S16" s="622"/>
      <c r="T16" s="622"/>
      <c r="U16" s="622"/>
      <c r="V16" s="622"/>
      <c r="W16" s="622"/>
      <c r="X16" s="622"/>
      <c r="Y16" s="623"/>
      <c r="Z16" s="659">
        <v>0.7</v>
      </c>
      <c r="AA16" s="659"/>
      <c r="AB16" s="659"/>
      <c r="AC16" s="659"/>
      <c r="AD16" s="660">
        <v>246854</v>
      </c>
      <c r="AE16" s="660"/>
      <c r="AF16" s="660"/>
      <c r="AG16" s="660"/>
      <c r="AH16" s="660"/>
      <c r="AI16" s="660"/>
      <c r="AJ16" s="660"/>
      <c r="AK16" s="660"/>
      <c r="AL16" s="624">
        <v>1.2</v>
      </c>
      <c r="AM16" s="625"/>
      <c r="AN16" s="625"/>
      <c r="AO16" s="661"/>
      <c r="AP16" s="618" t="s">
        <v>251</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695"/>
      <c r="CD16" s="618" t="s">
        <v>252</v>
      </c>
      <c r="CE16" s="619"/>
      <c r="CF16" s="619"/>
      <c r="CG16" s="619"/>
      <c r="CH16" s="619"/>
      <c r="CI16" s="619"/>
      <c r="CJ16" s="619"/>
      <c r="CK16" s="619"/>
      <c r="CL16" s="619"/>
      <c r="CM16" s="619"/>
      <c r="CN16" s="619"/>
      <c r="CO16" s="619"/>
      <c r="CP16" s="619"/>
      <c r="CQ16" s="620"/>
      <c r="CR16" s="621" t="s">
        <v>122</v>
      </c>
      <c r="CS16" s="622"/>
      <c r="CT16" s="622"/>
      <c r="CU16" s="622"/>
      <c r="CV16" s="622"/>
      <c r="CW16" s="622"/>
      <c r="CX16" s="622"/>
      <c r="CY16" s="623"/>
      <c r="CZ16" s="659" t="s">
        <v>122</v>
      </c>
      <c r="DA16" s="659"/>
      <c r="DB16" s="659"/>
      <c r="DC16" s="659"/>
      <c r="DD16" s="627" t="s">
        <v>122</v>
      </c>
      <c r="DE16" s="622"/>
      <c r="DF16" s="622"/>
      <c r="DG16" s="622"/>
      <c r="DH16" s="622"/>
      <c r="DI16" s="622"/>
      <c r="DJ16" s="622"/>
      <c r="DK16" s="622"/>
      <c r="DL16" s="622"/>
      <c r="DM16" s="622"/>
      <c r="DN16" s="622"/>
      <c r="DO16" s="622"/>
      <c r="DP16" s="623"/>
      <c r="DQ16" s="627" t="s">
        <v>122</v>
      </c>
      <c r="DR16" s="622"/>
      <c r="DS16" s="622"/>
      <c r="DT16" s="622"/>
      <c r="DU16" s="622"/>
      <c r="DV16" s="622"/>
      <c r="DW16" s="622"/>
      <c r="DX16" s="622"/>
      <c r="DY16" s="622"/>
      <c r="DZ16" s="622"/>
      <c r="EA16" s="622"/>
      <c r="EB16" s="622"/>
      <c r="EC16" s="658"/>
    </row>
    <row r="17" spans="2:133" ht="11.25" customHeight="1" x14ac:dyDescent="0.2">
      <c r="B17" s="618" t="s">
        <v>253</v>
      </c>
      <c r="C17" s="619"/>
      <c r="D17" s="619"/>
      <c r="E17" s="619"/>
      <c r="F17" s="619"/>
      <c r="G17" s="619"/>
      <c r="H17" s="619"/>
      <c r="I17" s="619"/>
      <c r="J17" s="619"/>
      <c r="K17" s="619"/>
      <c r="L17" s="619"/>
      <c r="M17" s="619"/>
      <c r="N17" s="619"/>
      <c r="O17" s="619"/>
      <c r="P17" s="619"/>
      <c r="Q17" s="620"/>
      <c r="R17" s="621">
        <v>529359</v>
      </c>
      <c r="S17" s="622"/>
      <c r="T17" s="622"/>
      <c r="U17" s="622"/>
      <c r="V17" s="622"/>
      <c r="W17" s="622"/>
      <c r="X17" s="622"/>
      <c r="Y17" s="623"/>
      <c r="Z17" s="659">
        <v>1.5</v>
      </c>
      <c r="AA17" s="659"/>
      <c r="AB17" s="659"/>
      <c r="AC17" s="659"/>
      <c r="AD17" s="660">
        <v>529359</v>
      </c>
      <c r="AE17" s="660"/>
      <c r="AF17" s="660"/>
      <c r="AG17" s="660"/>
      <c r="AH17" s="660"/>
      <c r="AI17" s="660"/>
      <c r="AJ17" s="660"/>
      <c r="AK17" s="660"/>
      <c r="AL17" s="624">
        <v>2.7</v>
      </c>
      <c r="AM17" s="625"/>
      <c r="AN17" s="625"/>
      <c r="AO17" s="661"/>
      <c r="AP17" s="618" t="s">
        <v>254</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695"/>
      <c r="CD17" s="618" t="s">
        <v>255</v>
      </c>
      <c r="CE17" s="619"/>
      <c r="CF17" s="619"/>
      <c r="CG17" s="619"/>
      <c r="CH17" s="619"/>
      <c r="CI17" s="619"/>
      <c r="CJ17" s="619"/>
      <c r="CK17" s="619"/>
      <c r="CL17" s="619"/>
      <c r="CM17" s="619"/>
      <c r="CN17" s="619"/>
      <c r="CO17" s="619"/>
      <c r="CP17" s="619"/>
      <c r="CQ17" s="620"/>
      <c r="CR17" s="621">
        <v>1752009</v>
      </c>
      <c r="CS17" s="622"/>
      <c r="CT17" s="622"/>
      <c r="CU17" s="622"/>
      <c r="CV17" s="622"/>
      <c r="CW17" s="622"/>
      <c r="CX17" s="622"/>
      <c r="CY17" s="623"/>
      <c r="CZ17" s="659">
        <v>5.2</v>
      </c>
      <c r="DA17" s="659"/>
      <c r="DB17" s="659"/>
      <c r="DC17" s="659"/>
      <c r="DD17" s="627" t="s">
        <v>122</v>
      </c>
      <c r="DE17" s="622"/>
      <c r="DF17" s="622"/>
      <c r="DG17" s="622"/>
      <c r="DH17" s="622"/>
      <c r="DI17" s="622"/>
      <c r="DJ17" s="622"/>
      <c r="DK17" s="622"/>
      <c r="DL17" s="622"/>
      <c r="DM17" s="622"/>
      <c r="DN17" s="622"/>
      <c r="DO17" s="622"/>
      <c r="DP17" s="623"/>
      <c r="DQ17" s="627">
        <v>1752009</v>
      </c>
      <c r="DR17" s="622"/>
      <c r="DS17" s="622"/>
      <c r="DT17" s="622"/>
      <c r="DU17" s="622"/>
      <c r="DV17" s="622"/>
      <c r="DW17" s="622"/>
      <c r="DX17" s="622"/>
      <c r="DY17" s="622"/>
      <c r="DZ17" s="622"/>
      <c r="EA17" s="622"/>
      <c r="EB17" s="622"/>
      <c r="EC17" s="658"/>
    </row>
    <row r="18" spans="2:133" ht="11.25" customHeight="1" x14ac:dyDescent="0.2">
      <c r="B18" s="618" t="s">
        <v>256</v>
      </c>
      <c r="C18" s="619"/>
      <c r="D18" s="619"/>
      <c r="E18" s="619"/>
      <c r="F18" s="619"/>
      <c r="G18" s="619"/>
      <c r="H18" s="619"/>
      <c r="I18" s="619"/>
      <c r="J18" s="619"/>
      <c r="K18" s="619"/>
      <c r="L18" s="619"/>
      <c r="M18" s="619"/>
      <c r="N18" s="619"/>
      <c r="O18" s="619"/>
      <c r="P18" s="619"/>
      <c r="Q18" s="620"/>
      <c r="R18" s="621">
        <v>117130</v>
      </c>
      <c r="S18" s="622"/>
      <c r="T18" s="622"/>
      <c r="U18" s="622"/>
      <c r="V18" s="622"/>
      <c r="W18" s="622"/>
      <c r="X18" s="622"/>
      <c r="Y18" s="623"/>
      <c r="Z18" s="659">
        <v>0.3</v>
      </c>
      <c r="AA18" s="659"/>
      <c r="AB18" s="659"/>
      <c r="AC18" s="659"/>
      <c r="AD18" s="660">
        <v>117130</v>
      </c>
      <c r="AE18" s="660"/>
      <c r="AF18" s="660"/>
      <c r="AG18" s="660"/>
      <c r="AH18" s="660"/>
      <c r="AI18" s="660"/>
      <c r="AJ18" s="660"/>
      <c r="AK18" s="660"/>
      <c r="AL18" s="624">
        <v>0.6</v>
      </c>
      <c r="AM18" s="625"/>
      <c r="AN18" s="625"/>
      <c r="AO18" s="661"/>
      <c r="AP18" s="618" t="s">
        <v>257</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695"/>
      <c r="CD18" s="618" t="s">
        <v>258</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x14ac:dyDescent="0.2">
      <c r="B19" s="618" t="s">
        <v>259</v>
      </c>
      <c r="C19" s="619"/>
      <c r="D19" s="619"/>
      <c r="E19" s="619"/>
      <c r="F19" s="619"/>
      <c r="G19" s="619"/>
      <c r="H19" s="619"/>
      <c r="I19" s="619"/>
      <c r="J19" s="619"/>
      <c r="K19" s="619"/>
      <c r="L19" s="619"/>
      <c r="M19" s="619"/>
      <c r="N19" s="619"/>
      <c r="O19" s="619"/>
      <c r="P19" s="619"/>
      <c r="Q19" s="620"/>
      <c r="R19" s="621">
        <v>392584</v>
      </c>
      <c r="S19" s="622"/>
      <c r="T19" s="622"/>
      <c r="U19" s="622"/>
      <c r="V19" s="622"/>
      <c r="W19" s="622"/>
      <c r="X19" s="622"/>
      <c r="Y19" s="623"/>
      <c r="Z19" s="659">
        <v>1.1000000000000001</v>
      </c>
      <c r="AA19" s="659"/>
      <c r="AB19" s="659"/>
      <c r="AC19" s="659"/>
      <c r="AD19" s="660">
        <v>392584</v>
      </c>
      <c r="AE19" s="660"/>
      <c r="AF19" s="660"/>
      <c r="AG19" s="660"/>
      <c r="AH19" s="660"/>
      <c r="AI19" s="660"/>
      <c r="AJ19" s="660"/>
      <c r="AK19" s="660"/>
      <c r="AL19" s="624">
        <v>2</v>
      </c>
      <c r="AM19" s="625"/>
      <c r="AN19" s="625"/>
      <c r="AO19" s="661"/>
      <c r="AP19" s="618" t="s">
        <v>260</v>
      </c>
      <c r="AQ19" s="619"/>
      <c r="AR19" s="619"/>
      <c r="AS19" s="619"/>
      <c r="AT19" s="619"/>
      <c r="AU19" s="619"/>
      <c r="AV19" s="619"/>
      <c r="AW19" s="619"/>
      <c r="AX19" s="619"/>
      <c r="AY19" s="619"/>
      <c r="AZ19" s="619"/>
      <c r="BA19" s="619"/>
      <c r="BB19" s="619"/>
      <c r="BC19" s="619"/>
      <c r="BD19" s="619"/>
      <c r="BE19" s="619"/>
      <c r="BF19" s="620"/>
      <c r="BG19" s="621">
        <v>805244</v>
      </c>
      <c r="BH19" s="622"/>
      <c r="BI19" s="622"/>
      <c r="BJ19" s="622"/>
      <c r="BK19" s="622"/>
      <c r="BL19" s="622"/>
      <c r="BM19" s="622"/>
      <c r="BN19" s="623"/>
      <c r="BO19" s="659">
        <v>5.8</v>
      </c>
      <c r="BP19" s="659"/>
      <c r="BQ19" s="659"/>
      <c r="BR19" s="659"/>
      <c r="BS19" s="660" t="s">
        <v>122</v>
      </c>
      <c r="BT19" s="660"/>
      <c r="BU19" s="660"/>
      <c r="BV19" s="660"/>
      <c r="BW19" s="660"/>
      <c r="BX19" s="660"/>
      <c r="BY19" s="660"/>
      <c r="BZ19" s="660"/>
      <c r="CA19" s="660"/>
      <c r="CB19" s="695"/>
      <c r="CD19" s="618" t="s">
        <v>261</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2">
      <c r="B20" s="696" t="s">
        <v>262</v>
      </c>
      <c r="C20" s="697"/>
      <c r="D20" s="697"/>
      <c r="E20" s="697"/>
      <c r="F20" s="697"/>
      <c r="G20" s="697"/>
      <c r="H20" s="697"/>
      <c r="I20" s="697"/>
      <c r="J20" s="697"/>
      <c r="K20" s="697"/>
      <c r="L20" s="697"/>
      <c r="M20" s="697"/>
      <c r="N20" s="697"/>
      <c r="O20" s="697"/>
      <c r="P20" s="697"/>
      <c r="Q20" s="698"/>
      <c r="R20" s="621">
        <v>19645</v>
      </c>
      <c r="S20" s="622"/>
      <c r="T20" s="622"/>
      <c r="U20" s="622"/>
      <c r="V20" s="622"/>
      <c r="W20" s="622"/>
      <c r="X20" s="622"/>
      <c r="Y20" s="623"/>
      <c r="Z20" s="659">
        <v>0.1</v>
      </c>
      <c r="AA20" s="659"/>
      <c r="AB20" s="659"/>
      <c r="AC20" s="659"/>
      <c r="AD20" s="660">
        <v>19645</v>
      </c>
      <c r="AE20" s="660"/>
      <c r="AF20" s="660"/>
      <c r="AG20" s="660"/>
      <c r="AH20" s="660"/>
      <c r="AI20" s="660"/>
      <c r="AJ20" s="660"/>
      <c r="AK20" s="660"/>
      <c r="AL20" s="624">
        <v>0.1</v>
      </c>
      <c r="AM20" s="625"/>
      <c r="AN20" s="625"/>
      <c r="AO20" s="661"/>
      <c r="AP20" s="618" t="s">
        <v>263</v>
      </c>
      <c r="AQ20" s="619"/>
      <c r="AR20" s="619"/>
      <c r="AS20" s="619"/>
      <c r="AT20" s="619"/>
      <c r="AU20" s="619"/>
      <c r="AV20" s="619"/>
      <c r="AW20" s="619"/>
      <c r="AX20" s="619"/>
      <c r="AY20" s="619"/>
      <c r="AZ20" s="619"/>
      <c r="BA20" s="619"/>
      <c r="BB20" s="619"/>
      <c r="BC20" s="619"/>
      <c r="BD20" s="619"/>
      <c r="BE20" s="619"/>
      <c r="BF20" s="620"/>
      <c r="BG20" s="621">
        <v>805244</v>
      </c>
      <c r="BH20" s="622"/>
      <c r="BI20" s="622"/>
      <c r="BJ20" s="622"/>
      <c r="BK20" s="622"/>
      <c r="BL20" s="622"/>
      <c r="BM20" s="622"/>
      <c r="BN20" s="623"/>
      <c r="BO20" s="659">
        <v>5.8</v>
      </c>
      <c r="BP20" s="659"/>
      <c r="BQ20" s="659"/>
      <c r="BR20" s="659"/>
      <c r="BS20" s="660" t="s">
        <v>122</v>
      </c>
      <c r="BT20" s="660"/>
      <c r="BU20" s="660"/>
      <c r="BV20" s="660"/>
      <c r="BW20" s="660"/>
      <c r="BX20" s="660"/>
      <c r="BY20" s="660"/>
      <c r="BZ20" s="660"/>
      <c r="CA20" s="660"/>
      <c r="CB20" s="695"/>
      <c r="CD20" s="618" t="s">
        <v>264</v>
      </c>
      <c r="CE20" s="619"/>
      <c r="CF20" s="619"/>
      <c r="CG20" s="619"/>
      <c r="CH20" s="619"/>
      <c r="CI20" s="619"/>
      <c r="CJ20" s="619"/>
      <c r="CK20" s="619"/>
      <c r="CL20" s="619"/>
      <c r="CM20" s="619"/>
      <c r="CN20" s="619"/>
      <c r="CO20" s="619"/>
      <c r="CP20" s="619"/>
      <c r="CQ20" s="620"/>
      <c r="CR20" s="621">
        <v>33623480</v>
      </c>
      <c r="CS20" s="622"/>
      <c r="CT20" s="622"/>
      <c r="CU20" s="622"/>
      <c r="CV20" s="622"/>
      <c r="CW20" s="622"/>
      <c r="CX20" s="622"/>
      <c r="CY20" s="623"/>
      <c r="CZ20" s="659">
        <v>100</v>
      </c>
      <c r="DA20" s="659"/>
      <c r="DB20" s="659"/>
      <c r="DC20" s="659"/>
      <c r="DD20" s="627">
        <v>3200089</v>
      </c>
      <c r="DE20" s="622"/>
      <c r="DF20" s="622"/>
      <c r="DG20" s="622"/>
      <c r="DH20" s="622"/>
      <c r="DI20" s="622"/>
      <c r="DJ20" s="622"/>
      <c r="DK20" s="622"/>
      <c r="DL20" s="622"/>
      <c r="DM20" s="622"/>
      <c r="DN20" s="622"/>
      <c r="DO20" s="622"/>
      <c r="DP20" s="623"/>
      <c r="DQ20" s="627">
        <v>23630495</v>
      </c>
      <c r="DR20" s="622"/>
      <c r="DS20" s="622"/>
      <c r="DT20" s="622"/>
      <c r="DU20" s="622"/>
      <c r="DV20" s="622"/>
      <c r="DW20" s="622"/>
      <c r="DX20" s="622"/>
      <c r="DY20" s="622"/>
      <c r="DZ20" s="622"/>
      <c r="EA20" s="622"/>
      <c r="EB20" s="622"/>
      <c r="EC20" s="658"/>
    </row>
    <row r="21" spans="2:133" ht="11.25" customHeight="1" x14ac:dyDescent="0.2">
      <c r="B21" s="618" t="s">
        <v>265</v>
      </c>
      <c r="C21" s="619"/>
      <c r="D21" s="619"/>
      <c r="E21" s="619"/>
      <c r="F21" s="619"/>
      <c r="G21" s="619"/>
      <c r="H21" s="619"/>
      <c r="I21" s="619"/>
      <c r="J21" s="619"/>
      <c r="K21" s="619"/>
      <c r="L21" s="619"/>
      <c r="M21" s="619"/>
      <c r="N21" s="619"/>
      <c r="O21" s="619"/>
      <c r="P21" s="619"/>
      <c r="Q21" s="620"/>
      <c r="R21" s="621">
        <v>2168175</v>
      </c>
      <c r="S21" s="622"/>
      <c r="T21" s="622"/>
      <c r="U21" s="622"/>
      <c r="V21" s="622"/>
      <c r="W21" s="622"/>
      <c r="X21" s="622"/>
      <c r="Y21" s="623"/>
      <c r="Z21" s="659">
        <v>6.2</v>
      </c>
      <c r="AA21" s="659"/>
      <c r="AB21" s="659"/>
      <c r="AC21" s="659"/>
      <c r="AD21" s="660">
        <v>1975127</v>
      </c>
      <c r="AE21" s="660"/>
      <c r="AF21" s="660"/>
      <c r="AG21" s="660"/>
      <c r="AH21" s="660"/>
      <c r="AI21" s="660"/>
      <c r="AJ21" s="660"/>
      <c r="AK21" s="660"/>
      <c r="AL21" s="624">
        <v>9.9</v>
      </c>
      <c r="AM21" s="625"/>
      <c r="AN21" s="625"/>
      <c r="AO21" s="661"/>
      <c r="AP21" s="618" t="s">
        <v>266</v>
      </c>
      <c r="AQ21" s="699"/>
      <c r="AR21" s="699"/>
      <c r="AS21" s="699"/>
      <c r="AT21" s="699"/>
      <c r="AU21" s="699"/>
      <c r="AV21" s="699"/>
      <c r="AW21" s="699"/>
      <c r="AX21" s="699"/>
      <c r="AY21" s="699"/>
      <c r="AZ21" s="699"/>
      <c r="BA21" s="699"/>
      <c r="BB21" s="699"/>
      <c r="BC21" s="699"/>
      <c r="BD21" s="699"/>
      <c r="BE21" s="699"/>
      <c r="BF21" s="700"/>
      <c r="BG21" s="621" t="s">
        <v>122</v>
      </c>
      <c r="BH21" s="622"/>
      <c r="BI21" s="622"/>
      <c r="BJ21" s="622"/>
      <c r="BK21" s="622"/>
      <c r="BL21" s="622"/>
      <c r="BM21" s="622"/>
      <c r="BN21" s="623"/>
      <c r="BO21" s="659" t="s">
        <v>122</v>
      </c>
      <c r="BP21" s="659"/>
      <c r="BQ21" s="659"/>
      <c r="BR21" s="659"/>
      <c r="BS21" s="660" t="s">
        <v>122</v>
      </c>
      <c r="BT21" s="660"/>
      <c r="BU21" s="660"/>
      <c r="BV21" s="660"/>
      <c r="BW21" s="660"/>
      <c r="BX21" s="660"/>
      <c r="BY21" s="660"/>
      <c r="BZ21" s="660"/>
      <c r="CA21" s="660"/>
      <c r="CB21" s="695"/>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2">
      <c r="B22" s="618" t="s">
        <v>267</v>
      </c>
      <c r="C22" s="619"/>
      <c r="D22" s="619"/>
      <c r="E22" s="619"/>
      <c r="F22" s="619"/>
      <c r="G22" s="619"/>
      <c r="H22" s="619"/>
      <c r="I22" s="619"/>
      <c r="J22" s="619"/>
      <c r="K22" s="619"/>
      <c r="L22" s="619"/>
      <c r="M22" s="619"/>
      <c r="N22" s="619"/>
      <c r="O22" s="619"/>
      <c r="P22" s="619"/>
      <c r="Q22" s="620"/>
      <c r="R22" s="621">
        <v>1975127</v>
      </c>
      <c r="S22" s="622"/>
      <c r="T22" s="622"/>
      <c r="U22" s="622"/>
      <c r="V22" s="622"/>
      <c r="W22" s="622"/>
      <c r="X22" s="622"/>
      <c r="Y22" s="623"/>
      <c r="Z22" s="659">
        <v>5.6</v>
      </c>
      <c r="AA22" s="659"/>
      <c r="AB22" s="659"/>
      <c r="AC22" s="659"/>
      <c r="AD22" s="660">
        <v>1975127</v>
      </c>
      <c r="AE22" s="660"/>
      <c r="AF22" s="660"/>
      <c r="AG22" s="660"/>
      <c r="AH22" s="660"/>
      <c r="AI22" s="660"/>
      <c r="AJ22" s="660"/>
      <c r="AK22" s="660"/>
      <c r="AL22" s="624">
        <v>9.9</v>
      </c>
      <c r="AM22" s="625"/>
      <c r="AN22" s="625"/>
      <c r="AO22" s="661"/>
      <c r="AP22" s="618" t="s">
        <v>268</v>
      </c>
      <c r="AQ22" s="699"/>
      <c r="AR22" s="699"/>
      <c r="AS22" s="699"/>
      <c r="AT22" s="699"/>
      <c r="AU22" s="699"/>
      <c r="AV22" s="699"/>
      <c r="AW22" s="699"/>
      <c r="AX22" s="699"/>
      <c r="AY22" s="699"/>
      <c r="AZ22" s="699"/>
      <c r="BA22" s="699"/>
      <c r="BB22" s="699"/>
      <c r="BC22" s="699"/>
      <c r="BD22" s="699"/>
      <c r="BE22" s="699"/>
      <c r="BF22" s="700"/>
      <c r="BG22" s="621" t="s">
        <v>122</v>
      </c>
      <c r="BH22" s="622"/>
      <c r="BI22" s="622"/>
      <c r="BJ22" s="622"/>
      <c r="BK22" s="622"/>
      <c r="BL22" s="622"/>
      <c r="BM22" s="622"/>
      <c r="BN22" s="623"/>
      <c r="BO22" s="659" t="s">
        <v>122</v>
      </c>
      <c r="BP22" s="659"/>
      <c r="BQ22" s="659"/>
      <c r="BR22" s="659"/>
      <c r="BS22" s="660" t="s">
        <v>122</v>
      </c>
      <c r="BT22" s="660"/>
      <c r="BU22" s="660"/>
      <c r="BV22" s="660"/>
      <c r="BW22" s="660"/>
      <c r="BX22" s="660"/>
      <c r="BY22" s="660"/>
      <c r="BZ22" s="660"/>
      <c r="CA22" s="660"/>
      <c r="CB22" s="695"/>
      <c r="CD22" s="679" t="s">
        <v>269</v>
      </c>
      <c r="CE22" s="680"/>
      <c r="CF22" s="680"/>
      <c r="CG22" s="680"/>
      <c r="CH22" s="680"/>
      <c r="CI22" s="680"/>
      <c r="CJ22" s="680"/>
      <c r="CK22" s="680"/>
      <c r="CL22" s="680"/>
      <c r="CM22" s="680"/>
      <c r="CN22" s="680"/>
      <c r="CO22" s="680"/>
      <c r="CP22" s="680"/>
      <c r="CQ22" s="680"/>
      <c r="CR22" s="680"/>
      <c r="CS22" s="680"/>
      <c r="CT22" s="680"/>
      <c r="CU22" s="680"/>
      <c r="CV22" s="680"/>
      <c r="CW22" s="680"/>
      <c r="CX22" s="680"/>
      <c r="CY22" s="680"/>
      <c r="CZ22" s="680"/>
      <c r="DA22" s="680"/>
      <c r="DB22" s="680"/>
      <c r="DC22" s="680"/>
      <c r="DD22" s="680"/>
      <c r="DE22" s="680"/>
      <c r="DF22" s="680"/>
      <c r="DG22" s="680"/>
      <c r="DH22" s="680"/>
      <c r="DI22" s="680"/>
      <c r="DJ22" s="680"/>
      <c r="DK22" s="680"/>
      <c r="DL22" s="680"/>
      <c r="DM22" s="680"/>
      <c r="DN22" s="680"/>
      <c r="DO22" s="680"/>
      <c r="DP22" s="680"/>
      <c r="DQ22" s="680"/>
      <c r="DR22" s="680"/>
      <c r="DS22" s="680"/>
      <c r="DT22" s="680"/>
      <c r="DU22" s="680"/>
      <c r="DV22" s="680"/>
      <c r="DW22" s="680"/>
      <c r="DX22" s="680"/>
      <c r="DY22" s="680"/>
      <c r="DZ22" s="680"/>
      <c r="EA22" s="680"/>
      <c r="EB22" s="680"/>
      <c r="EC22" s="681"/>
    </row>
    <row r="23" spans="2:133" ht="11.25" customHeight="1" x14ac:dyDescent="0.2">
      <c r="B23" s="618" t="s">
        <v>270</v>
      </c>
      <c r="C23" s="619"/>
      <c r="D23" s="619"/>
      <c r="E23" s="619"/>
      <c r="F23" s="619"/>
      <c r="G23" s="619"/>
      <c r="H23" s="619"/>
      <c r="I23" s="619"/>
      <c r="J23" s="619"/>
      <c r="K23" s="619"/>
      <c r="L23" s="619"/>
      <c r="M23" s="619"/>
      <c r="N23" s="619"/>
      <c r="O23" s="619"/>
      <c r="P23" s="619"/>
      <c r="Q23" s="620"/>
      <c r="R23" s="621">
        <v>193048</v>
      </c>
      <c r="S23" s="622"/>
      <c r="T23" s="622"/>
      <c r="U23" s="622"/>
      <c r="V23" s="622"/>
      <c r="W23" s="622"/>
      <c r="X23" s="622"/>
      <c r="Y23" s="623"/>
      <c r="Z23" s="659">
        <v>0.6</v>
      </c>
      <c r="AA23" s="659"/>
      <c r="AB23" s="659"/>
      <c r="AC23" s="659"/>
      <c r="AD23" s="660" t="s">
        <v>122</v>
      </c>
      <c r="AE23" s="660"/>
      <c r="AF23" s="660"/>
      <c r="AG23" s="660"/>
      <c r="AH23" s="660"/>
      <c r="AI23" s="660"/>
      <c r="AJ23" s="660"/>
      <c r="AK23" s="660"/>
      <c r="AL23" s="624" t="s">
        <v>122</v>
      </c>
      <c r="AM23" s="625"/>
      <c r="AN23" s="625"/>
      <c r="AO23" s="661"/>
      <c r="AP23" s="618" t="s">
        <v>271</v>
      </c>
      <c r="AQ23" s="699"/>
      <c r="AR23" s="699"/>
      <c r="AS23" s="699"/>
      <c r="AT23" s="699"/>
      <c r="AU23" s="699"/>
      <c r="AV23" s="699"/>
      <c r="AW23" s="699"/>
      <c r="AX23" s="699"/>
      <c r="AY23" s="699"/>
      <c r="AZ23" s="699"/>
      <c r="BA23" s="699"/>
      <c r="BB23" s="699"/>
      <c r="BC23" s="699"/>
      <c r="BD23" s="699"/>
      <c r="BE23" s="699"/>
      <c r="BF23" s="700"/>
      <c r="BG23" s="621">
        <v>805244</v>
      </c>
      <c r="BH23" s="622"/>
      <c r="BI23" s="622"/>
      <c r="BJ23" s="622"/>
      <c r="BK23" s="622"/>
      <c r="BL23" s="622"/>
      <c r="BM23" s="622"/>
      <c r="BN23" s="623"/>
      <c r="BO23" s="659">
        <v>5.8</v>
      </c>
      <c r="BP23" s="659"/>
      <c r="BQ23" s="659"/>
      <c r="BR23" s="659"/>
      <c r="BS23" s="660" t="s">
        <v>122</v>
      </c>
      <c r="BT23" s="660"/>
      <c r="BU23" s="660"/>
      <c r="BV23" s="660"/>
      <c r="BW23" s="660"/>
      <c r="BX23" s="660"/>
      <c r="BY23" s="660"/>
      <c r="BZ23" s="660"/>
      <c r="CA23" s="660"/>
      <c r="CB23" s="695"/>
      <c r="CD23" s="679" t="s">
        <v>211</v>
      </c>
      <c r="CE23" s="680"/>
      <c r="CF23" s="680"/>
      <c r="CG23" s="680"/>
      <c r="CH23" s="680"/>
      <c r="CI23" s="680"/>
      <c r="CJ23" s="680"/>
      <c r="CK23" s="680"/>
      <c r="CL23" s="680"/>
      <c r="CM23" s="680"/>
      <c r="CN23" s="680"/>
      <c r="CO23" s="680"/>
      <c r="CP23" s="680"/>
      <c r="CQ23" s="681"/>
      <c r="CR23" s="679" t="s">
        <v>272</v>
      </c>
      <c r="CS23" s="680"/>
      <c r="CT23" s="680"/>
      <c r="CU23" s="680"/>
      <c r="CV23" s="680"/>
      <c r="CW23" s="680"/>
      <c r="CX23" s="680"/>
      <c r="CY23" s="681"/>
      <c r="CZ23" s="679" t="s">
        <v>273</v>
      </c>
      <c r="DA23" s="680"/>
      <c r="DB23" s="680"/>
      <c r="DC23" s="681"/>
      <c r="DD23" s="679" t="s">
        <v>274</v>
      </c>
      <c r="DE23" s="680"/>
      <c r="DF23" s="680"/>
      <c r="DG23" s="680"/>
      <c r="DH23" s="680"/>
      <c r="DI23" s="680"/>
      <c r="DJ23" s="680"/>
      <c r="DK23" s="681"/>
      <c r="DL23" s="711" t="s">
        <v>275</v>
      </c>
      <c r="DM23" s="712"/>
      <c r="DN23" s="712"/>
      <c r="DO23" s="712"/>
      <c r="DP23" s="712"/>
      <c r="DQ23" s="712"/>
      <c r="DR23" s="712"/>
      <c r="DS23" s="712"/>
      <c r="DT23" s="712"/>
      <c r="DU23" s="712"/>
      <c r="DV23" s="713"/>
      <c r="DW23" s="679" t="s">
        <v>276</v>
      </c>
      <c r="DX23" s="680"/>
      <c r="DY23" s="680"/>
      <c r="DZ23" s="680"/>
      <c r="EA23" s="680"/>
      <c r="EB23" s="680"/>
      <c r="EC23" s="681"/>
    </row>
    <row r="24" spans="2:133" ht="11.25" customHeight="1" x14ac:dyDescent="0.2">
      <c r="B24" s="618" t="s">
        <v>277</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59" t="s">
        <v>122</v>
      </c>
      <c r="AA24" s="659"/>
      <c r="AB24" s="659"/>
      <c r="AC24" s="659"/>
      <c r="AD24" s="660" t="s">
        <v>122</v>
      </c>
      <c r="AE24" s="660"/>
      <c r="AF24" s="660"/>
      <c r="AG24" s="660"/>
      <c r="AH24" s="660"/>
      <c r="AI24" s="660"/>
      <c r="AJ24" s="660"/>
      <c r="AK24" s="660"/>
      <c r="AL24" s="624" t="s">
        <v>122</v>
      </c>
      <c r="AM24" s="625"/>
      <c r="AN24" s="625"/>
      <c r="AO24" s="661"/>
      <c r="AP24" s="618" t="s">
        <v>278</v>
      </c>
      <c r="AQ24" s="699"/>
      <c r="AR24" s="699"/>
      <c r="AS24" s="699"/>
      <c r="AT24" s="699"/>
      <c r="AU24" s="699"/>
      <c r="AV24" s="699"/>
      <c r="AW24" s="699"/>
      <c r="AX24" s="699"/>
      <c r="AY24" s="699"/>
      <c r="AZ24" s="699"/>
      <c r="BA24" s="699"/>
      <c r="BB24" s="699"/>
      <c r="BC24" s="699"/>
      <c r="BD24" s="699"/>
      <c r="BE24" s="699"/>
      <c r="BF24" s="700"/>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695"/>
      <c r="CD24" s="676" t="s">
        <v>279</v>
      </c>
      <c r="CE24" s="677"/>
      <c r="CF24" s="677"/>
      <c r="CG24" s="677"/>
      <c r="CH24" s="677"/>
      <c r="CI24" s="677"/>
      <c r="CJ24" s="677"/>
      <c r="CK24" s="677"/>
      <c r="CL24" s="677"/>
      <c r="CM24" s="677"/>
      <c r="CN24" s="677"/>
      <c r="CO24" s="677"/>
      <c r="CP24" s="677"/>
      <c r="CQ24" s="678"/>
      <c r="CR24" s="673">
        <v>18053467</v>
      </c>
      <c r="CS24" s="674"/>
      <c r="CT24" s="674"/>
      <c r="CU24" s="674"/>
      <c r="CV24" s="674"/>
      <c r="CW24" s="674"/>
      <c r="CX24" s="674"/>
      <c r="CY24" s="702"/>
      <c r="CZ24" s="703">
        <v>53.7</v>
      </c>
      <c r="DA24" s="685"/>
      <c r="DB24" s="685"/>
      <c r="DC24" s="705"/>
      <c r="DD24" s="701">
        <v>11413686</v>
      </c>
      <c r="DE24" s="674"/>
      <c r="DF24" s="674"/>
      <c r="DG24" s="674"/>
      <c r="DH24" s="674"/>
      <c r="DI24" s="674"/>
      <c r="DJ24" s="674"/>
      <c r="DK24" s="702"/>
      <c r="DL24" s="701">
        <v>10253711</v>
      </c>
      <c r="DM24" s="674"/>
      <c r="DN24" s="674"/>
      <c r="DO24" s="674"/>
      <c r="DP24" s="674"/>
      <c r="DQ24" s="674"/>
      <c r="DR24" s="674"/>
      <c r="DS24" s="674"/>
      <c r="DT24" s="674"/>
      <c r="DU24" s="674"/>
      <c r="DV24" s="702"/>
      <c r="DW24" s="703">
        <v>51.4</v>
      </c>
      <c r="DX24" s="685"/>
      <c r="DY24" s="685"/>
      <c r="DZ24" s="685"/>
      <c r="EA24" s="685"/>
      <c r="EB24" s="685"/>
      <c r="EC24" s="704"/>
    </row>
    <row r="25" spans="2:133" ht="11.25" customHeight="1" x14ac:dyDescent="0.2">
      <c r="B25" s="618" t="s">
        <v>280</v>
      </c>
      <c r="C25" s="619"/>
      <c r="D25" s="619"/>
      <c r="E25" s="619"/>
      <c r="F25" s="619"/>
      <c r="G25" s="619"/>
      <c r="H25" s="619"/>
      <c r="I25" s="619"/>
      <c r="J25" s="619"/>
      <c r="K25" s="619"/>
      <c r="L25" s="619"/>
      <c r="M25" s="619"/>
      <c r="N25" s="619"/>
      <c r="O25" s="619"/>
      <c r="P25" s="619"/>
      <c r="Q25" s="620"/>
      <c r="R25" s="621">
        <v>19478625</v>
      </c>
      <c r="S25" s="622"/>
      <c r="T25" s="622"/>
      <c r="U25" s="622"/>
      <c r="V25" s="622"/>
      <c r="W25" s="622"/>
      <c r="X25" s="622"/>
      <c r="Y25" s="623"/>
      <c r="Z25" s="659">
        <v>55.6</v>
      </c>
      <c r="AA25" s="659"/>
      <c r="AB25" s="659"/>
      <c r="AC25" s="659"/>
      <c r="AD25" s="660">
        <v>18480333</v>
      </c>
      <c r="AE25" s="660"/>
      <c r="AF25" s="660"/>
      <c r="AG25" s="660"/>
      <c r="AH25" s="660"/>
      <c r="AI25" s="660"/>
      <c r="AJ25" s="660"/>
      <c r="AK25" s="660"/>
      <c r="AL25" s="624">
        <v>93</v>
      </c>
      <c r="AM25" s="625"/>
      <c r="AN25" s="625"/>
      <c r="AO25" s="661"/>
      <c r="AP25" s="618" t="s">
        <v>281</v>
      </c>
      <c r="AQ25" s="699"/>
      <c r="AR25" s="699"/>
      <c r="AS25" s="699"/>
      <c r="AT25" s="699"/>
      <c r="AU25" s="699"/>
      <c r="AV25" s="699"/>
      <c r="AW25" s="699"/>
      <c r="AX25" s="699"/>
      <c r="AY25" s="699"/>
      <c r="AZ25" s="699"/>
      <c r="BA25" s="699"/>
      <c r="BB25" s="699"/>
      <c r="BC25" s="699"/>
      <c r="BD25" s="699"/>
      <c r="BE25" s="699"/>
      <c r="BF25" s="700"/>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695"/>
      <c r="CD25" s="618" t="s">
        <v>282</v>
      </c>
      <c r="CE25" s="619"/>
      <c r="CF25" s="619"/>
      <c r="CG25" s="619"/>
      <c r="CH25" s="619"/>
      <c r="CI25" s="619"/>
      <c r="CJ25" s="619"/>
      <c r="CK25" s="619"/>
      <c r="CL25" s="619"/>
      <c r="CM25" s="619"/>
      <c r="CN25" s="619"/>
      <c r="CO25" s="619"/>
      <c r="CP25" s="619"/>
      <c r="CQ25" s="620"/>
      <c r="CR25" s="621">
        <v>6479490</v>
      </c>
      <c r="CS25" s="634"/>
      <c r="CT25" s="634"/>
      <c r="CU25" s="634"/>
      <c r="CV25" s="634"/>
      <c r="CW25" s="634"/>
      <c r="CX25" s="634"/>
      <c r="CY25" s="635"/>
      <c r="CZ25" s="624">
        <v>19.3</v>
      </c>
      <c r="DA25" s="636"/>
      <c r="DB25" s="636"/>
      <c r="DC25" s="637"/>
      <c r="DD25" s="627">
        <v>6084716</v>
      </c>
      <c r="DE25" s="634"/>
      <c r="DF25" s="634"/>
      <c r="DG25" s="634"/>
      <c r="DH25" s="634"/>
      <c r="DI25" s="634"/>
      <c r="DJ25" s="634"/>
      <c r="DK25" s="635"/>
      <c r="DL25" s="627">
        <v>5991344</v>
      </c>
      <c r="DM25" s="634"/>
      <c r="DN25" s="634"/>
      <c r="DO25" s="634"/>
      <c r="DP25" s="634"/>
      <c r="DQ25" s="634"/>
      <c r="DR25" s="634"/>
      <c r="DS25" s="634"/>
      <c r="DT25" s="634"/>
      <c r="DU25" s="634"/>
      <c r="DV25" s="635"/>
      <c r="DW25" s="624">
        <v>30.1</v>
      </c>
      <c r="DX25" s="636"/>
      <c r="DY25" s="636"/>
      <c r="DZ25" s="636"/>
      <c r="EA25" s="636"/>
      <c r="EB25" s="636"/>
      <c r="EC25" s="648"/>
    </row>
    <row r="26" spans="2:133" ht="11.25" customHeight="1" x14ac:dyDescent="0.2">
      <c r="B26" s="618" t="s">
        <v>283</v>
      </c>
      <c r="C26" s="619"/>
      <c r="D26" s="619"/>
      <c r="E26" s="619"/>
      <c r="F26" s="619"/>
      <c r="G26" s="619"/>
      <c r="H26" s="619"/>
      <c r="I26" s="619"/>
      <c r="J26" s="619"/>
      <c r="K26" s="619"/>
      <c r="L26" s="619"/>
      <c r="M26" s="619"/>
      <c r="N26" s="619"/>
      <c r="O26" s="619"/>
      <c r="P26" s="619"/>
      <c r="Q26" s="620"/>
      <c r="R26" s="621">
        <v>11601</v>
      </c>
      <c r="S26" s="622"/>
      <c r="T26" s="622"/>
      <c r="U26" s="622"/>
      <c r="V26" s="622"/>
      <c r="W26" s="622"/>
      <c r="X26" s="622"/>
      <c r="Y26" s="623"/>
      <c r="Z26" s="659">
        <v>0</v>
      </c>
      <c r="AA26" s="659"/>
      <c r="AB26" s="659"/>
      <c r="AC26" s="659"/>
      <c r="AD26" s="660">
        <v>11601</v>
      </c>
      <c r="AE26" s="660"/>
      <c r="AF26" s="660"/>
      <c r="AG26" s="660"/>
      <c r="AH26" s="660"/>
      <c r="AI26" s="660"/>
      <c r="AJ26" s="660"/>
      <c r="AK26" s="660"/>
      <c r="AL26" s="624">
        <v>0.1</v>
      </c>
      <c r="AM26" s="625"/>
      <c r="AN26" s="625"/>
      <c r="AO26" s="661"/>
      <c r="AP26" s="618" t="s">
        <v>284</v>
      </c>
      <c r="AQ26" s="699"/>
      <c r="AR26" s="699"/>
      <c r="AS26" s="699"/>
      <c r="AT26" s="699"/>
      <c r="AU26" s="699"/>
      <c r="AV26" s="699"/>
      <c r="AW26" s="699"/>
      <c r="AX26" s="699"/>
      <c r="AY26" s="699"/>
      <c r="AZ26" s="699"/>
      <c r="BA26" s="699"/>
      <c r="BB26" s="699"/>
      <c r="BC26" s="699"/>
      <c r="BD26" s="699"/>
      <c r="BE26" s="699"/>
      <c r="BF26" s="700"/>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695"/>
      <c r="CD26" s="618" t="s">
        <v>285</v>
      </c>
      <c r="CE26" s="619"/>
      <c r="CF26" s="619"/>
      <c r="CG26" s="619"/>
      <c r="CH26" s="619"/>
      <c r="CI26" s="619"/>
      <c r="CJ26" s="619"/>
      <c r="CK26" s="619"/>
      <c r="CL26" s="619"/>
      <c r="CM26" s="619"/>
      <c r="CN26" s="619"/>
      <c r="CO26" s="619"/>
      <c r="CP26" s="619"/>
      <c r="CQ26" s="620"/>
      <c r="CR26" s="621">
        <v>4261877</v>
      </c>
      <c r="CS26" s="622"/>
      <c r="CT26" s="622"/>
      <c r="CU26" s="622"/>
      <c r="CV26" s="622"/>
      <c r="CW26" s="622"/>
      <c r="CX26" s="622"/>
      <c r="CY26" s="623"/>
      <c r="CZ26" s="624">
        <v>12.7</v>
      </c>
      <c r="DA26" s="636"/>
      <c r="DB26" s="636"/>
      <c r="DC26" s="637"/>
      <c r="DD26" s="627">
        <v>3956508</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2">
      <c r="B27" s="618" t="s">
        <v>286</v>
      </c>
      <c r="C27" s="619"/>
      <c r="D27" s="619"/>
      <c r="E27" s="619"/>
      <c r="F27" s="619"/>
      <c r="G27" s="619"/>
      <c r="H27" s="619"/>
      <c r="I27" s="619"/>
      <c r="J27" s="619"/>
      <c r="K27" s="619"/>
      <c r="L27" s="619"/>
      <c r="M27" s="619"/>
      <c r="N27" s="619"/>
      <c r="O27" s="619"/>
      <c r="P27" s="619"/>
      <c r="Q27" s="620"/>
      <c r="R27" s="621">
        <v>156293</v>
      </c>
      <c r="S27" s="622"/>
      <c r="T27" s="622"/>
      <c r="U27" s="622"/>
      <c r="V27" s="622"/>
      <c r="W27" s="622"/>
      <c r="X27" s="622"/>
      <c r="Y27" s="623"/>
      <c r="Z27" s="659">
        <v>0.4</v>
      </c>
      <c r="AA27" s="659"/>
      <c r="AB27" s="659"/>
      <c r="AC27" s="659"/>
      <c r="AD27" s="660" t="s">
        <v>122</v>
      </c>
      <c r="AE27" s="660"/>
      <c r="AF27" s="660"/>
      <c r="AG27" s="660"/>
      <c r="AH27" s="660"/>
      <c r="AI27" s="660"/>
      <c r="AJ27" s="660"/>
      <c r="AK27" s="660"/>
      <c r="AL27" s="624" t="s">
        <v>122</v>
      </c>
      <c r="AM27" s="625"/>
      <c r="AN27" s="625"/>
      <c r="AO27" s="661"/>
      <c r="AP27" s="618" t="s">
        <v>287</v>
      </c>
      <c r="AQ27" s="619"/>
      <c r="AR27" s="619"/>
      <c r="AS27" s="619"/>
      <c r="AT27" s="619"/>
      <c r="AU27" s="619"/>
      <c r="AV27" s="619"/>
      <c r="AW27" s="619"/>
      <c r="AX27" s="619"/>
      <c r="AY27" s="619"/>
      <c r="AZ27" s="619"/>
      <c r="BA27" s="619"/>
      <c r="BB27" s="619"/>
      <c r="BC27" s="619"/>
      <c r="BD27" s="619"/>
      <c r="BE27" s="619"/>
      <c r="BF27" s="620"/>
      <c r="BG27" s="621">
        <v>13883361</v>
      </c>
      <c r="BH27" s="622"/>
      <c r="BI27" s="622"/>
      <c r="BJ27" s="622"/>
      <c r="BK27" s="622"/>
      <c r="BL27" s="622"/>
      <c r="BM27" s="622"/>
      <c r="BN27" s="623"/>
      <c r="BO27" s="659">
        <v>100</v>
      </c>
      <c r="BP27" s="659"/>
      <c r="BQ27" s="659"/>
      <c r="BR27" s="659"/>
      <c r="BS27" s="660">
        <v>138953</v>
      </c>
      <c r="BT27" s="660"/>
      <c r="BU27" s="660"/>
      <c r="BV27" s="660"/>
      <c r="BW27" s="660"/>
      <c r="BX27" s="660"/>
      <c r="BY27" s="660"/>
      <c r="BZ27" s="660"/>
      <c r="CA27" s="660"/>
      <c r="CB27" s="695"/>
      <c r="CD27" s="618" t="s">
        <v>288</v>
      </c>
      <c r="CE27" s="619"/>
      <c r="CF27" s="619"/>
      <c r="CG27" s="619"/>
      <c r="CH27" s="619"/>
      <c r="CI27" s="619"/>
      <c r="CJ27" s="619"/>
      <c r="CK27" s="619"/>
      <c r="CL27" s="619"/>
      <c r="CM27" s="619"/>
      <c r="CN27" s="619"/>
      <c r="CO27" s="619"/>
      <c r="CP27" s="619"/>
      <c r="CQ27" s="620"/>
      <c r="CR27" s="621">
        <v>9821968</v>
      </c>
      <c r="CS27" s="634"/>
      <c r="CT27" s="634"/>
      <c r="CU27" s="634"/>
      <c r="CV27" s="634"/>
      <c r="CW27" s="634"/>
      <c r="CX27" s="634"/>
      <c r="CY27" s="635"/>
      <c r="CZ27" s="624">
        <v>29.2</v>
      </c>
      <c r="DA27" s="636"/>
      <c r="DB27" s="636"/>
      <c r="DC27" s="637"/>
      <c r="DD27" s="627">
        <v>3576961</v>
      </c>
      <c r="DE27" s="634"/>
      <c r="DF27" s="634"/>
      <c r="DG27" s="634"/>
      <c r="DH27" s="634"/>
      <c r="DI27" s="634"/>
      <c r="DJ27" s="634"/>
      <c r="DK27" s="635"/>
      <c r="DL27" s="627">
        <v>2510358</v>
      </c>
      <c r="DM27" s="634"/>
      <c r="DN27" s="634"/>
      <c r="DO27" s="634"/>
      <c r="DP27" s="634"/>
      <c r="DQ27" s="634"/>
      <c r="DR27" s="634"/>
      <c r="DS27" s="634"/>
      <c r="DT27" s="634"/>
      <c r="DU27" s="634"/>
      <c r="DV27" s="635"/>
      <c r="DW27" s="624">
        <v>12.6</v>
      </c>
      <c r="DX27" s="636"/>
      <c r="DY27" s="636"/>
      <c r="DZ27" s="636"/>
      <c r="EA27" s="636"/>
      <c r="EB27" s="636"/>
      <c r="EC27" s="648"/>
    </row>
    <row r="28" spans="2:133" ht="11.25" customHeight="1" x14ac:dyDescent="0.2">
      <c r="B28" s="618" t="s">
        <v>289</v>
      </c>
      <c r="C28" s="619"/>
      <c r="D28" s="619"/>
      <c r="E28" s="619"/>
      <c r="F28" s="619"/>
      <c r="G28" s="619"/>
      <c r="H28" s="619"/>
      <c r="I28" s="619"/>
      <c r="J28" s="619"/>
      <c r="K28" s="619"/>
      <c r="L28" s="619"/>
      <c r="M28" s="619"/>
      <c r="N28" s="619"/>
      <c r="O28" s="619"/>
      <c r="P28" s="619"/>
      <c r="Q28" s="620"/>
      <c r="R28" s="621">
        <v>117932</v>
      </c>
      <c r="S28" s="622"/>
      <c r="T28" s="622"/>
      <c r="U28" s="622"/>
      <c r="V28" s="622"/>
      <c r="W28" s="622"/>
      <c r="X28" s="622"/>
      <c r="Y28" s="623"/>
      <c r="Z28" s="659">
        <v>0.3</v>
      </c>
      <c r="AA28" s="659"/>
      <c r="AB28" s="659"/>
      <c r="AC28" s="659"/>
      <c r="AD28" s="660">
        <v>60644</v>
      </c>
      <c r="AE28" s="660"/>
      <c r="AF28" s="660"/>
      <c r="AG28" s="660"/>
      <c r="AH28" s="660"/>
      <c r="AI28" s="660"/>
      <c r="AJ28" s="660"/>
      <c r="AK28" s="660"/>
      <c r="AL28" s="624">
        <v>0.3</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290</v>
      </c>
      <c r="CE28" s="619"/>
      <c r="CF28" s="619"/>
      <c r="CG28" s="619"/>
      <c r="CH28" s="619"/>
      <c r="CI28" s="619"/>
      <c r="CJ28" s="619"/>
      <c r="CK28" s="619"/>
      <c r="CL28" s="619"/>
      <c r="CM28" s="619"/>
      <c r="CN28" s="619"/>
      <c r="CO28" s="619"/>
      <c r="CP28" s="619"/>
      <c r="CQ28" s="620"/>
      <c r="CR28" s="621">
        <v>1752009</v>
      </c>
      <c r="CS28" s="622"/>
      <c r="CT28" s="622"/>
      <c r="CU28" s="622"/>
      <c r="CV28" s="622"/>
      <c r="CW28" s="622"/>
      <c r="CX28" s="622"/>
      <c r="CY28" s="623"/>
      <c r="CZ28" s="624">
        <v>5.2</v>
      </c>
      <c r="DA28" s="636"/>
      <c r="DB28" s="636"/>
      <c r="DC28" s="637"/>
      <c r="DD28" s="627">
        <v>1752009</v>
      </c>
      <c r="DE28" s="622"/>
      <c r="DF28" s="622"/>
      <c r="DG28" s="622"/>
      <c r="DH28" s="622"/>
      <c r="DI28" s="622"/>
      <c r="DJ28" s="622"/>
      <c r="DK28" s="623"/>
      <c r="DL28" s="627">
        <v>1752009</v>
      </c>
      <c r="DM28" s="622"/>
      <c r="DN28" s="622"/>
      <c r="DO28" s="622"/>
      <c r="DP28" s="622"/>
      <c r="DQ28" s="622"/>
      <c r="DR28" s="622"/>
      <c r="DS28" s="622"/>
      <c r="DT28" s="622"/>
      <c r="DU28" s="622"/>
      <c r="DV28" s="623"/>
      <c r="DW28" s="624">
        <v>8.8000000000000007</v>
      </c>
      <c r="DX28" s="636"/>
      <c r="DY28" s="636"/>
      <c r="DZ28" s="636"/>
      <c r="EA28" s="636"/>
      <c r="EB28" s="636"/>
      <c r="EC28" s="648"/>
    </row>
    <row r="29" spans="2:133" ht="11.25" customHeight="1" x14ac:dyDescent="0.2">
      <c r="B29" s="618" t="s">
        <v>291</v>
      </c>
      <c r="C29" s="619"/>
      <c r="D29" s="619"/>
      <c r="E29" s="619"/>
      <c r="F29" s="619"/>
      <c r="G29" s="619"/>
      <c r="H29" s="619"/>
      <c r="I29" s="619"/>
      <c r="J29" s="619"/>
      <c r="K29" s="619"/>
      <c r="L29" s="619"/>
      <c r="M29" s="619"/>
      <c r="N29" s="619"/>
      <c r="O29" s="619"/>
      <c r="P29" s="619"/>
      <c r="Q29" s="620"/>
      <c r="R29" s="621">
        <v>69051</v>
      </c>
      <c r="S29" s="622"/>
      <c r="T29" s="622"/>
      <c r="U29" s="622"/>
      <c r="V29" s="622"/>
      <c r="W29" s="622"/>
      <c r="X29" s="622"/>
      <c r="Y29" s="623"/>
      <c r="Z29" s="659">
        <v>0.2</v>
      </c>
      <c r="AA29" s="659"/>
      <c r="AB29" s="659"/>
      <c r="AC29" s="659"/>
      <c r="AD29" s="660" t="s">
        <v>122</v>
      </c>
      <c r="AE29" s="660"/>
      <c r="AF29" s="660"/>
      <c r="AG29" s="660"/>
      <c r="AH29" s="660"/>
      <c r="AI29" s="660"/>
      <c r="AJ29" s="660"/>
      <c r="AK29" s="660"/>
      <c r="AL29" s="624" t="s">
        <v>122</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695"/>
      <c r="CD29" s="640" t="s">
        <v>292</v>
      </c>
      <c r="CE29" s="641"/>
      <c r="CF29" s="618" t="s">
        <v>66</v>
      </c>
      <c r="CG29" s="619"/>
      <c r="CH29" s="619"/>
      <c r="CI29" s="619"/>
      <c r="CJ29" s="619"/>
      <c r="CK29" s="619"/>
      <c r="CL29" s="619"/>
      <c r="CM29" s="619"/>
      <c r="CN29" s="619"/>
      <c r="CO29" s="619"/>
      <c r="CP29" s="619"/>
      <c r="CQ29" s="620"/>
      <c r="CR29" s="621">
        <v>1752009</v>
      </c>
      <c r="CS29" s="634"/>
      <c r="CT29" s="634"/>
      <c r="CU29" s="634"/>
      <c r="CV29" s="634"/>
      <c r="CW29" s="634"/>
      <c r="CX29" s="634"/>
      <c r="CY29" s="635"/>
      <c r="CZ29" s="624">
        <v>5.2</v>
      </c>
      <c r="DA29" s="636"/>
      <c r="DB29" s="636"/>
      <c r="DC29" s="637"/>
      <c r="DD29" s="627">
        <v>1752009</v>
      </c>
      <c r="DE29" s="634"/>
      <c r="DF29" s="634"/>
      <c r="DG29" s="634"/>
      <c r="DH29" s="634"/>
      <c r="DI29" s="634"/>
      <c r="DJ29" s="634"/>
      <c r="DK29" s="635"/>
      <c r="DL29" s="627">
        <v>1752009</v>
      </c>
      <c r="DM29" s="634"/>
      <c r="DN29" s="634"/>
      <c r="DO29" s="634"/>
      <c r="DP29" s="634"/>
      <c r="DQ29" s="634"/>
      <c r="DR29" s="634"/>
      <c r="DS29" s="634"/>
      <c r="DT29" s="634"/>
      <c r="DU29" s="634"/>
      <c r="DV29" s="635"/>
      <c r="DW29" s="624">
        <v>8.8000000000000007</v>
      </c>
      <c r="DX29" s="636"/>
      <c r="DY29" s="636"/>
      <c r="DZ29" s="636"/>
      <c r="EA29" s="636"/>
      <c r="EB29" s="636"/>
      <c r="EC29" s="648"/>
    </row>
    <row r="30" spans="2:133" ht="11.25" customHeight="1" x14ac:dyDescent="0.2">
      <c r="B30" s="618" t="s">
        <v>293</v>
      </c>
      <c r="C30" s="619"/>
      <c r="D30" s="619"/>
      <c r="E30" s="619"/>
      <c r="F30" s="619"/>
      <c r="G30" s="619"/>
      <c r="H30" s="619"/>
      <c r="I30" s="619"/>
      <c r="J30" s="619"/>
      <c r="K30" s="619"/>
      <c r="L30" s="619"/>
      <c r="M30" s="619"/>
      <c r="N30" s="619"/>
      <c r="O30" s="619"/>
      <c r="P30" s="619"/>
      <c r="Q30" s="620"/>
      <c r="R30" s="621">
        <v>7284635</v>
      </c>
      <c r="S30" s="622"/>
      <c r="T30" s="622"/>
      <c r="U30" s="622"/>
      <c r="V30" s="622"/>
      <c r="W30" s="622"/>
      <c r="X30" s="622"/>
      <c r="Y30" s="623"/>
      <c r="Z30" s="659">
        <v>20.8</v>
      </c>
      <c r="AA30" s="659"/>
      <c r="AB30" s="659"/>
      <c r="AC30" s="659"/>
      <c r="AD30" s="660" t="s">
        <v>122</v>
      </c>
      <c r="AE30" s="660"/>
      <c r="AF30" s="660"/>
      <c r="AG30" s="660"/>
      <c r="AH30" s="660"/>
      <c r="AI30" s="660"/>
      <c r="AJ30" s="660"/>
      <c r="AK30" s="660"/>
      <c r="AL30" s="624" t="s">
        <v>122</v>
      </c>
      <c r="AM30" s="625"/>
      <c r="AN30" s="625"/>
      <c r="AO30" s="661"/>
      <c r="AP30" s="679" t="s">
        <v>211</v>
      </c>
      <c r="AQ30" s="680"/>
      <c r="AR30" s="680"/>
      <c r="AS30" s="680"/>
      <c r="AT30" s="680"/>
      <c r="AU30" s="680"/>
      <c r="AV30" s="680"/>
      <c r="AW30" s="680"/>
      <c r="AX30" s="680"/>
      <c r="AY30" s="680"/>
      <c r="AZ30" s="680"/>
      <c r="BA30" s="680"/>
      <c r="BB30" s="680"/>
      <c r="BC30" s="680"/>
      <c r="BD30" s="680"/>
      <c r="BE30" s="680"/>
      <c r="BF30" s="681"/>
      <c r="BG30" s="679" t="s">
        <v>294</v>
      </c>
      <c r="BH30" s="693"/>
      <c r="BI30" s="693"/>
      <c r="BJ30" s="693"/>
      <c r="BK30" s="693"/>
      <c r="BL30" s="693"/>
      <c r="BM30" s="693"/>
      <c r="BN30" s="693"/>
      <c r="BO30" s="693"/>
      <c r="BP30" s="693"/>
      <c r="BQ30" s="694"/>
      <c r="BR30" s="679" t="s">
        <v>295</v>
      </c>
      <c r="BS30" s="693"/>
      <c r="BT30" s="693"/>
      <c r="BU30" s="693"/>
      <c r="BV30" s="693"/>
      <c r="BW30" s="693"/>
      <c r="BX30" s="693"/>
      <c r="BY30" s="693"/>
      <c r="BZ30" s="693"/>
      <c r="CA30" s="693"/>
      <c r="CB30" s="694"/>
      <c r="CD30" s="642"/>
      <c r="CE30" s="643"/>
      <c r="CF30" s="618" t="s">
        <v>296</v>
      </c>
      <c r="CG30" s="619"/>
      <c r="CH30" s="619"/>
      <c r="CI30" s="619"/>
      <c r="CJ30" s="619"/>
      <c r="CK30" s="619"/>
      <c r="CL30" s="619"/>
      <c r="CM30" s="619"/>
      <c r="CN30" s="619"/>
      <c r="CO30" s="619"/>
      <c r="CP30" s="619"/>
      <c r="CQ30" s="620"/>
      <c r="CR30" s="621">
        <v>1703753</v>
      </c>
      <c r="CS30" s="622"/>
      <c r="CT30" s="622"/>
      <c r="CU30" s="622"/>
      <c r="CV30" s="622"/>
      <c r="CW30" s="622"/>
      <c r="CX30" s="622"/>
      <c r="CY30" s="623"/>
      <c r="CZ30" s="624">
        <v>5.0999999999999996</v>
      </c>
      <c r="DA30" s="636"/>
      <c r="DB30" s="636"/>
      <c r="DC30" s="637"/>
      <c r="DD30" s="627">
        <v>1703753</v>
      </c>
      <c r="DE30" s="622"/>
      <c r="DF30" s="622"/>
      <c r="DG30" s="622"/>
      <c r="DH30" s="622"/>
      <c r="DI30" s="622"/>
      <c r="DJ30" s="622"/>
      <c r="DK30" s="623"/>
      <c r="DL30" s="627">
        <v>1703753</v>
      </c>
      <c r="DM30" s="622"/>
      <c r="DN30" s="622"/>
      <c r="DO30" s="622"/>
      <c r="DP30" s="622"/>
      <c r="DQ30" s="622"/>
      <c r="DR30" s="622"/>
      <c r="DS30" s="622"/>
      <c r="DT30" s="622"/>
      <c r="DU30" s="622"/>
      <c r="DV30" s="623"/>
      <c r="DW30" s="624">
        <v>8.5</v>
      </c>
      <c r="DX30" s="636"/>
      <c r="DY30" s="636"/>
      <c r="DZ30" s="636"/>
      <c r="EA30" s="636"/>
      <c r="EB30" s="636"/>
      <c r="EC30" s="648"/>
    </row>
    <row r="31" spans="2:133" ht="11.25" customHeight="1" x14ac:dyDescent="0.2">
      <c r="B31" s="696" t="s">
        <v>297</v>
      </c>
      <c r="C31" s="697"/>
      <c r="D31" s="697"/>
      <c r="E31" s="697"/>
      <c r="F31" s="697"/>
      <c r="G31" s="697"/>
      <c r="H31" s="697"/>
      <c r="I31" s="697"/>
      <c r="J31" s="697"/>
      <c r="K31" s="697"/>
      <c r="L31" s="697"/>
      <c r="M31" s="697"/>
      <c r="N31" s="697"/>
      <c r="O31" s="697"/>
      <c r="P31" s="697"/>
      <c r="Q31" s="698"/>
      <c r="R31" s="621">
        <v>1244494</v>
      </c>
      <c r="S31" s="622"/>
      <c r="T31" s="622"/>
      <c r="U31" s="622"/>
      <c r="V31" s="622"/>
      <c r="W31" s="622"/>
      <c r="X31" s="622"/>
      <c r="Y31" s="623"/>
      <c r="Z31" s="659">
        <v>3.6</v>
      </c>
      <c r="AA31" s="659"/>
      <c r="AB31" s="659"/>
      <c r="AC31" s="659"/>
      <c r="AD31" s="660">
        <v>1244494</v>
      </c>
      <c r="AE31" s="660"/>
      <c r="AF31" s="660"/>
      <c r="AG31" s="660"/>
      <c r="AH31" s="660"/>
      <c r="AI31" s="660"/>
      <c r="AJ31" s="660"/>
      <c r="AK31" s="660"/>
      <c r="AL31" s="624">
        <v>6.3</v>
      </c>
      <c r="AM31" s="625"/>
      <c r="AN31" s="625"/>
      <c r="AO31" s="661"/>
      <c r="AP31" s="687" t="s">
        <v>298</v>
      </c>
      <c r="AQ31" s="688"/>
      <c r="AR31" s="688"/>
      <c r="AS31" s="688"/>
      <c r="AT31" s="689" t="s">
        <v>299</v>
      </c>
      <c r="AU31" s="206"/>
      <c r="AV31" s="206"/>
      <c r="AW31" s="206"/>
      <c r="AX31" s="676" t="s">
        <v>177</v>
      </c>
      <c r="AY31" s="677"/>
      <c r="AZ31" s="677"/>
      <c r="BA31" s="677"/>
      <c r="BB31" s="677"/>
      <c r="BC31" s="677"/>
      <c r="BD31" s="677"/>
      <c r="BE31" s="677"/>
      <c r="BF31" s="678"/>
      <c r="BG31" s="683">
        <v>99.2</v>
      </c>
      <c r="BH31" s="684"/>
      <c r="BI31" s="684"/>
      <c r="BJ31" s="684"/>
      <c r="BK31" s="684"/>
      <c r="BL31" s="684"/>
      <c r="BM31" s="685">
        <v>97.9</v>
      </c>
      <c r="BN31" s="684"/>
      <c r="BO31" s="684"/>
      <c r="BP31" s="684"/>
      <c r="BQ31" s="686"/>
      <c r="BR31" s="683">
        <v>99.2</v>
      </c>
      <c r="BS31" s="684"/>
      <c r="BT31" s="684"/>
      <c r="BU31" s="684"/>
      <c r="BV31" s="684"/>
      <c r="BW31" s="684"/>
      <c r="BX31" s="685">
        <v>97.8</v>
      </c>
      <c r="BY31" s="684"/>
      <c r="BZ31" s="684"/>
      <c r="CA31" s="684"/>
      <c r="CB31" s="686"/>
      <c r="CD31" s="642"/>
      <c r="CE31" s="643"/>
      <c r="CF31" s="618" t="s">
        <v>300</v>
      </c>
      <c r="CG31" s="619"/>
      <c r="CH31" s="619"/>
      <c r="CI31" s="619"/>
      <c r="CJ31" s="619"/>
      <c r="CK31" s="619"/>
      <c r="CL31" s="619"/>
      <c r="CM31" s="619"/>
      <c r="CN31" s="619"/>
      <c r="CO31" s="619"/>
      <c r="CP31" s="619"/>
      <c r="CQ31" s="620"/>
      <c r="CR31" s="621">
        <v>48256</v>
      </c>
      <c r="CS31" s="634"/>
      <c r="CT31" s="634"/>
      <c r="CU31" s="634"/>
      <c r="CV31" s="634"/>
      <c r="CW31" s="634"/>
      <c r="CX31" s="634"/>
      <c r="CY31" s="635"/>
      <c r="CZ31" s="624">
        <v>0.1</v>
      </c>
      <c r="DA31" s="636"/>
      <c r="DB31" s="636"/>
      <c r="DC31" s="637"/>
      <c r="DD31" s="627">
        <v>48256</v>
      </c>
      <c r="DE31" s="634"/>
      <c r="DF31" s="634"/>
      <c r="DG31" s="634"/>
      <c r="DH31" s="634"/>
      <c r="DI31" s="634"/>
      <c r="DJ31" s="634"/>
      <c r="DK31" s="635"/>
      <c r="DL31" s="627">
        <v>48256</v>
      </c>
      <c r="DM31" s="634"/>
      <c r="DN31" s="634"/>
      <c r="DO31" s="634"/>
      <c r="DP31" s="634"/>
      <c r="DQ31" s="634"/>
      <c r="DR31" s="634"/>
      <c r="DS31" s="634"/>
      <c r="DT31" s="634"/>
      <c r="DU31" s="634"/>
      <c r="DV31" s="635"/>
      <c r="DW31" s="624">
        <v>0.2</v>
      </c>
      <c r="DX31" s="636"/>
      <c r="DY31" s="636"/>
      <c r="DZ31" s="636"/>
      <c r="EA31" s="636"/>
      <c r="EB31" s="636"/>
      <c r="EC31" s="648"/>
    </row>
    <row r="32" spans="2:133" ht="11.25" customHeight="1" x14ac:dyDescent="0.2">
      <c r="B32" s="618" t="s">
        <v>301</v>
      </c>
      <c r="C32" s="619"/>
      <c r="D32" s="619"/>
      <c r="E32" s="619"/>
      <c r="F32" s="619"/>
      <c r="G32" s="619"/>
      <c r="H32" s="619"/>
      <c r="I32" s="619"/>
      <c r="J32" s="619"/>
      <c r="K32" s="619"/>
      <c r="L32" s="619"/>
      <c r="M32" s="619"/>
      <c r="N32" s="619"/>
      <c r="O32" s="619"/>
      <c r="P32" s="619"/>
      <c r="Q32" s="620"/>
      <c r="R32" s="621">
        <v>2267366</v>
      </c>
      <c r="S32" s="622"/>
      <c r="T32" s="622"/>
      <c r="U32" s="622"/>
      <c r="V32" s="622"/>
      <c r="W32" s="622"/>
      <c r="X32" s="622"/>
      <c r="Y32" s="623"/>
      <c r="Z32" s="659">
        <v>6.5</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0"/>
      <c r="AU32" s="202" t="s">
        <v>302</v>
      </c>
      <c r="AX32" s="618" t="s">
        <v>303</v>
      </c>
      <c r="AY32" s="619"/>
      <c r="AZ32" s="619"/>
      <c r="BA32" s="619"/>
      <c r="BB32" s="619"/>
      <c r="BC32" s="619"/>
      <c r="BD32" s="619"/>
      <c r="BE32" s="619"/>
      <c r="BF32" s="620"/>
      <c r="BG32" s="692">
        <v>98.8</v>
      </c>
      <c r="BH32" s="634"/>
      <c r="BI32" s="634"/>
      <c r="BJ32" s="634"/>
      <c r="BK32" s="634"/>
      <c r="BL32" s="634"/>
      <c r="BM32" s="625">
        <v>96.4</v>
      </c>
      <c r="BN32" s="634"/>
      <c r="BO32" s="634"/>
      <c r="BP32" s="634"/>
      <c r="BQ32" s="657"/>
      <c r="BR32" s="692">
        <v>98.7</v>
      </c>
      <c r="BS32" s="634"/>
      <c r="BT32" s="634"/>
      <c r="BU32" s="634"/>
      <c r="BV32" s="634"/>
      <c r="BW32" s="634"/>
      <c r="BX32" s="625">
        <v>96.1</v>
      </c>
      <c r="BY32" s="634"/>
      <c r="BZ32" s="634"/>
      <c r="CA32" s="634"/>
      <c r="CB32" s="657"/>
      <c r="CD32" s="644"/>
      <c r="CE32" s="645"/>
      <c r="CF32" s="618" t="s">
        <v>304</v>
      </c>
      <c r="CG32" s="619"/>
      <c r="CH32" s="619"/>
      <c r="CI32" s="619"/>
      <c r="CJ32" s="619"/>
      <c r="CK32" s="619"/>
      <c r="CL32" s="619"/>
      <c r="CM32" s="619"/>
      <c r="CN32" s="619"/>
      <c r="CO32" s="619"/>
      <c r="CP32" s="619"/>
      <c r="CQ32" s="620"/>
      <c r="CR32" s="621" t="s">
        <v>122</v>
      </c>
      <c r="CS32" s="622"/>
      <c r="CT32" s="622"/>
      <c r="CU32" s="622"/>
      <c r="CV32" s="622"/>
      <c r="CW32" s="622"/>
      <c r="CX32" s="622"/>
      <c r="CY32" s="623"/>
      <c r="CZ32" s="624" t="s">
        <v>122</v>
      </c>
      <c r="DA32" s="636"/>
      <c r="DB32" s="636"/>
      <c r="DC32" s="637"/>
      <c r="DD32" s="627" t="s">
        <v>122</v>
      </c>
      <c r="DE32" s="622"/>
      <c r="DF32" s="622"/>
      <c r="DG32" s="622"/>
      <c r="DH32" s="622"/>
      <c r="DI32" s="622"/>
      <c r="DJ32" s="622"/>
      <c r="DK32" s="623"/>
      <c r="DL32" s="627" t="s">
        <v>122</v>
      </c>
      <c r="DM32" s="622"/>
      <c r="DN32" s="622"/>
      <c r="DO32" s="622"/>
      <c r="DP32" s="622"/>
      <c r="DQ32" s="622"/>
      <c r="DR32" s="622"/>
      <c r="DS32" s="622"/>
      <c r="DT32" s="622"/>
      <c r="DU32" s="622"/>
      <c r="DV32" s="623"/>
      <c r="DW32" s="624" t="s">
        <v>122</v>
      </c>
      <c r="DX32" s="636"/>
      <c r="DY32" s="636"/>
      <c r="DZ32" s="636"/>
      <c r="EA32" s="636"/>
      <c r="EB32" s="636"/>
      <c r="EC32" s="648"/>
    </row>
    <row r="33" spans="2:133" ht="11.25" customHeight="1" x14ac:dyDescent="0.2">
      <c r="B33" s="618" t="s">
        <v>305</v>
      </c>
      <c r="C33" s="619"/>
      <c r="D33" s="619"/>
      <c r="E33" s="619"/>
      <c r="F33" s="619"/>
      <c r="G33" s="619"/>
      <c r="H33" s="619"/>
      <c r="I33" s="619"/>
      <c r="J33" s="619"/>
      <c r="K33" s="619"/>
      <c r="L33" s="619"/>
      <c r="M33" s="619"/>
      <c r="N33" s="619"/>
      <c r="O33" s="619"/>
      <c r="P33" s="619"/>
      <c r="Q33" s="620"/>
      <c r="R33" s="621">
        <v>123972</v>
      </c>
      <c r="S33" s="622"/>
      <c r="T33" s="622"/>
      <c r="U33" s="622"/>
      <c r="V33" s="622"/>
      <c r="W33" s="622"/>
      <c r="X33" s="622"/>
      <c r="Y33" s="623"/>
      <c r="Z33" s="659">
        <v>0.4</v>
      </c>
      <c r="AA33" s="659"/>
      <c r="AB33" s="659"/>
      <c r="AC33" s="659"/>
      <c r="AD33" s="660">
        <v>70692</v>
      </c>
      <c r="AE33" s="660"/>
      <c r="AF33" s="660"/>
      <c r="AG33" s="660"/>
      <c r="AH33" s="660"/>
      <c r="AI33" s="660"/>
      <c r="AJ33" s="660"/>
      <c r="AK33" s="660"/>
      <c r="AL33" s="624">
        <v>0.4</v>
      </c>
      <c r="AM33" s="625"/>
      <c r="AN33" s="625"/>
      <c r="AO33" s="661"/>
      <c r="AP33" s="664"/>
      <c r="AQ33" s="665"/>
      <c r="AR33" s="665"/>
      <c r="AS33" s="665"/>
      <c r="AT33" s="691"/>
      <c r="AU33" s="207"/>
      <c r="AV33" s="207"/>
      <c r="AW33" s="207"/>
      <c r="AX33" s="602" t="s">
        <v>306</v>
      </c>
      <c r="AY33" s="603"/>
      <c r="AZ33" s="603"/>
      <c r="BA33" s="603"/>
      <c r="BB33" s="603"/>
      <c r="BC33" s="603"/>
      <c r="BD33" s="603"/>
      <c r="BE33" s="603"/>
      <c r="BF33" s="604"/>
      <c r="BG33" s="682">
        <v>99.5</v>
      </c>
      <c r="BH33" s="606"/>
      <c r="BI33" s="606"/>
      <c r="BJ33" s="606"/>
      <c r="BK33" s="606"/>
      <c r="BL33" s="606"/>
      <c r="BM33" s="652">
        <v>99.1</v>
      </c>
      <c r="BN33" s="606"/>
      <c r="BO33" s="606"/>
      <c r="BP33" s="606"/>
      <c r="BQ33" s="669"/>
      <c r="BR33" s="682">
        <v>99.6</v>
      </c>
      <c r="BS33" s="606"/>
      <c r="BT33" s="606"/>
      <c r="BU33" s="606"/>
      <c r="BV33" s="606"/>
      <c r="BW33" s="606"/>
      <c r="BX33" s="652">
        <v>99</v>
      </c>
      <c r="BY33" s="606"/>
      <c r="BZ33" s="606"/>
      <c r="CA33" s="606"/>
      <c r="CB33" s="669"/>
      <c r="CD33" s="618" t="s">
        <v>307</v>
      </c>
      <c r="CE33" s="619"/>
      <c r="CF33" s="619"/>
      <c r="CG33" s="619"/>
      <c r="CH33" s="619"/>
      <c r="CI33" s="619"/>
      <c r="CJ33" s="619"/>
      <c r="CK33" s="619"/>
      <c r="CL33" s="619"/>
      <c r="CM33" s="619"/>
      <c r="CN33" s="619"/>
      <c r="CO33" s="619"/>
      <c r="CP33" s="619"/>
      <c r="CQ33" s="620"/>
      <c r="CR33" s="621">
        <v>12369924</v>
      </c>
      <c r="CS33" s="634"/>
      <c r="CT33" s="634"/>
      <c r="CU33" s="634"/>
      <c r="CV33" s="634"/>
      <c r="CW33" s="634"/>
      <c r="CX33" s="634"/>
      <c r="CY33" s="635"/>
      <c r="CZ33" s="624">
        <v>36.799999999999997</v>
      </c>
      <c r="DA33" s="636"/>
      <c r="DB33" s="636"/>
      <c r="DC33" s="637"/>
      <c r="DD33" s="627">
        <v>10817934</v>
      </c>
      <c r="DE33" s="634"/>
      <c r="DF33" s="634"/>
      <c r="DG33" s="634"/>
      <c r="DH33" s="634"/>
      <c r="DI33" s="634"/>
      <c r="DJ33" s="634"/>
      <c r="DK33" s="635"/>
      <c r="DL33" s="627">
        <v>8823735</v>
      </c>
      <c r="DM33" s="634"/>
      <c r="DN33" s="634"/>
      <c r="DO33" s="634"/>
      <c r="DP33" s="634"/>
      <c r="DQ33" s="634"/>
      <c r="DR33" s="634"/>
      <c r="DS33" s="634"/>
      <c r="DT33" s="634"/>
      <c r="DU33" s="634"/>
      <c r="DV33" s="635"/>
      <c r="DW33" s="624">
        <v>44.3</v>
      </c>
      <c r="DX33" s="636"/>
      <c r="DY33" s="636"/>
      <c r="DZ33" s="636"/>
      <c r="EA33" s="636"/>
      <c r="EB33" s="636"/>
      <c r="EC33" s="648"/>
    </row>
    <row r="34" spans="2:133" ht="11.25" customHeight="1" x14ac:dyDescent="0.2">
      <c r="B34" s="618" t="s">
        <v>308</v>
      </c>
      <c r="C34" s="619"/>
      <c r="D34" s="619"/>
      <c r="E34" s="619"/>
      <c r="F34" s="619"/>
      <c r="G34" s="619"/>
      <c r="H34" s="619"/>
      <c r="I34" s="619"/>
      <c r="J34" s="619"/>
      <c r="K34" s="619"/>
      <c r="L34" s="619"/>
      <c r="M34" s="619"/>
      <c r="N34" s="619"/>
      <c r="O34" s="619"/>
      <c r="P34" s="619"/>
      <c r="Q34" s="620"/>
      <c r="R34" s="621">
        <v>706185</v>
      </c>
      <c r="S34" s="622"/>
      <c r="T34" s="622"/>
      <c r="U34" s="622"/>
      <c r="V34" s="622"/>
      <c r="W34" s="622"/>
      <c r="X34" s="622"/>
      <c r="Y34" s="623"/>
      <c r="Z34" s="659">
        <v>2</v>
      </c>
      <c r="AA34" s="659"/>
      <c r="AB34" s="659"/>
      <c r="AC34" s="659"/>
      <c r="AD34" s="660" t="s">
        <v>122</v>
      </c>
      <c r="AE34" s="660"/>
      <c r="AF34" s="660"/>
      <c r="AG34" s="660"/>
      <c r="AH34" s="660"/>
      <c r="AI34" s="660"/>
      <c r="AJ34" s="660"/>
      <c r="AK34" s="660"/>
      <c r="AL34" s="624" t="s">
        <v>122</v>
      </c>
      <c r="AM34" s="625"/>
      <c r="AN34" s="625"/>
      <c r="AO34" s="661"/>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18" t="s">
        <v>309</v>
      </c>
      <c r="CE34" s="619"/>
      <c r="CF34" s="619"/>
      <c r="CG34" s="619"/>
      <c r="CH34" s="619"/>
      <c r="CI34" s="619"/>
      <c r="CJ34" s="619"/>
      <c r="CK34" s="619"/>
      <c r="CL34" s="619"/>
      <c r="CM34" s="619"/>
      <c r="CN34" s="619"/>
      <c r="CO34" s="619"/>
      <c r="CP34" s="619"/>
      <c r="CQ34" s="620"/>
      <c r="CR34" s="621">
        <v>5548851</v>
      </c>
      <c r="CS34" s="622"/>
      <c r="CT34" s="622"/>
      <c r="CU34" s="622"/>
      <c r="CV34" s="622"/>
      <c r="CW34" s="622"/>
      <c r="CX34" s="622"/>
      <c r="CY34" s="623"/>
      <c r="CZ34" s="624">
        <v>16.5</v>
      </c>
      <c r="DA34" s="636"/>
      <c r="DB34" s="636"/>
      <c r="DC34" s="637"/>
      <c r="DD34" s="627">
        <v>4835378</v>
      </c>
      <c r="DE34" s="622"/>
      <c r="DF34" s="622"/>
      <c r="DG34" s="622"/>
      <c r="DH34" s="622"/>
      <c r="DI34" s="622"/>
      <c r="DJ34" s="622"/>
      <c r="DK34" s="623"/>
      <c r="DL34" s="627">
        <v>4379550</v>
      </c>
      <c r="DM34" s="622"/>
      <c r="DN34" s="622"/>
      <c r="DO34" s="622"/>
      <c r="DP34" s="622"/>
      <c r="DQ34" s="622"/>
      <c r="DR34" s="622"/>
      <c r="DS34" s="622"/>
      <c r="DT34" s="622"/>
      <c r="DU34" s="622"/>
      <c r="DV34" s="623"/>
      <c r="DW34" s="624">
        <v>22</v>
      </c>
      <c r="DX34" s="636"/>
      <c r="DY34" s="636"/>
      <c r="DZ34" s="636"/>
      <c r="EA34" s="636"/>
      <c r="EB34" s="636"/>
      <c r="EC34" s="648"/>
    </row>
    <row r="35" spans="2:133" ht="11.25" customHeight="1" x14ac:dyDescent="0.2">
      <c r="B35" s="618" t="s">
        <v>310</v>
      </c>
      <c r="C35" s="619"/>
      <c r="D35" s="619"/>
      <c r="E35" s="619"/>
      <c r="F35" s="619"/>
      <c r="G35" s="619"/>
      <c r="H35" s="619"/>
      <c r="I35" s="619"/>
      <c r="J35" s="619"/>
      <c r="K35" s="619"/>
      <c r="L35" s="619"/>
      <c r="M35" s="619"/>
      <c r="N35" s="619"/>
      <c r="O35" s="619"/>
      <c r="P35" s="619"/>
      <c r="Q35" s="620"/>
      <c r="R35" s="621">
        <v>495575</v>
      </c>
      <c r="S35" s="622"/>
      <c r="T35" s="622"/>
      <c r="U35" s="622"/>
      <c r="V35" s="622"/>
      <c r="W35" s="622"/>
      <c r="X35" s="622"/>
      <c r="Y35" s="623"/>
      <c r="Z35" s="659">
        <v>1.4</v>
      </c>
      <c r="AA35" s="659"/>
      <c r="AB35" s="659"/>
      <c r="AC35" s="659"/>
      <c r="AD35" s="660" t="s">
        <v>122</v>
      </c>
      <c r="AE35" s="660"/>
      <c r="AF35" s="660"/>
      <c r="AG35" s="660"/>
      <c r="AH35" s="660"/>
      <c r="AI35" s="660"/>
      <c r="AJ35" s="660"/>
      <c r="AK35" s="660"/>
      <c r="AL35" s="624" t="s">
        <v>122</v>
      </c>
      <c r="AM35" s="625"/>
      <c r="AN35" s="625"/>
      <c r="AO35" s="661"/>
      <c r="AP35" s="210"/>
      <c r="AQ35" s="679" t="s">
        <v>311</v>
      </c>
      <c r="AR35" s="680"/>
      <c r="AS35" s="680"/>
      <c r="AT35" s="680"/>
      <c r="AU35" s="680"/>
      <c r="AV35" s="680"/>
      <c r="AW35" s="680"/>
      <c r="AX35" s="680"/>
      <c r="AY35" s="680"/>
      <c r="AZ35" s="680"/>
      <c r="BA35" s="680"/>
      <c r="BB35" s="680"/>
      <c r="BC35" s="680"/>
      <c r="BD35" s="680"/>
      <c r="BE35" s="680"/>
      <c r="BF35" s="681"/>
      <c r="BG35" s="679" t="s">
        <v>312</v>
      </c>
      <c r="BH35" s="680"/>
      <c r="BI35" s="680"/>
      <c r="BJ35" s="680"/>
      <c r="BK35" s="680"/>
      <c r="BL35" s="680"/>
      <c r="BM35" s="680"/>
      <c r="BN35" s="680"/>
      <c r="BO35" s="680"/>
      <c r="BP35" s="680"/>
      <c r="BQ35" s="680"/>
      <c r="BR35" s="680"/>
      <c r="BS35" s="680"/>
      <c r="BT35" s="680"/>
      <c r="BU35" s="680"/>
      <c r="BV35" s="680"/>
      <c r="BW35" s="680"/>
      <c r="BX35" s="680"/>
      <c r="BY35" s="680"/>
      <c r="BZ35" s="680"/>
      <c r="CA35" s="680"/>
      <c r="CB35" s="681"/>
      <c r="CD35" s="618" t="s">
        <v>313</v>
      </c>
      <c r="CE35" s="619"/>
      <c r="CF35" s="619"/>
      <c r="CG35" s="619"/>
      <c r="CH35" s="619"/>
      <c r="CI35" s="619"/>
      <c r="CJ35" s="619"/>
      <c r="CK35" s="619"/>
      <c r="CL35" s="619"/>
      <c r="CM35" s="619"/>
      <c r="CN35" s="619"/>
      <c r="CO35" s="619"/>
      <c r="CP35" s="619"/>
      <c r="CQ35" s="620"/>
      <c r="CR35" s="621">
        <v>129994</v>
      </c>
      <c r="CS35" s="634"/>
      <c r="CT35" s="634"/>
      <c r="CU35" s="634"/>
      <c r="CV35" s="634"/>
      <c r="CW35" s="634"/>
      <c r="CX35" s="634"/>
      <c r="CY35" s="635"/>
      <c r="CZ35" s="624">
        <v>0.4</v>
      </c>
      <c r="DA35" s="636"/>
      <c r="DB35" s="636"/>
      <c r="DC35" s="637"/>
      <c r="DD35" s="627">
        <v>127227</v>
      </c>
      <c r="DE35" s="634"/>
      <c r="DF35" s="634"/>
      <c r="DG35" s="634"/>
      <c r="DH35" s="634"/>
      <c r="DI35" s="634"/>
      <c r="DJ35" s="634"/>
      <c r="DK35" s="635"/>
      <c r="DL35" s="627">
        <v>127227</v>
      </c>
      <c r="DM35" s="634"/>
      <c r="DN35" s="634"/>
      <c r="DO35" s="634"/>
      <c r="DP35" s="634"/>
      <c r="DQ35" s="634"/>
      <c r="DR35" s="634"/>
      <c r="DS35" s="634"/>
      <c r="DT35" s="634"/>
      <c r="DU35" s="634"/>
      <c r="DV35" s="635"/>
      <c r="DW35" s="624">
        <v>0.6</v>
      </c>
      <c r="DX35" s="636"/>
      <c r="DY35" s="636"/>
      <c r="DZ35" s="636"/>
      <c r="EA35" s="636"/>
      <c r="EB35" s="636"/>
      <c r="EC35" s="648"/>
    </row>
    <row r="36" spans="2:133" ht="11.25" customHeight="1" x14ac:dyDescent="0.2">
      <c r="B36" s="618" t="s">
        <v>314</v>
      </c>
      <c r="C36" s="619"/>
      <c r="D36" s="619"/>
      <c r="E36" s="619"/>
      <c r="F36" s="619"/>
      <c r="G36" s="619"/>
      <c r="H36" s="619"/>
      <c r="I36" s="619"/>
      <c r="J36" s="619"/>
      <c r="K36" s="619"/>
      <c r="L36" s="619"/>
      <c r="M36" s="619"/>
      <c r="N36" s="619"/>
      <c r="O36" s="619"/>
      <c r="P36" s="619"/>
      <c r="Q36" s="620"/>
      <c r="R36" s="621">
        <v>1193119</v>
      </c>
      <c r="S36" s="622"/>
      <c r="T36" s="622"/>
      <c r="U36" s="622"/>
      <c r="V36" s="622"/>
      <c r="W36" s="622"/>
      <c r="X36" s="622"/>
      <c r="Y36" s="623"/>
      <c r="Z36" s="659">
        <v>3.4</v>
      </c>
      <c r="AA36" s="659"/>
      <c r="AB36" s="659"/>
      <c r="AC36" s="659"/>
      <c r="AD36" s="660" t="s">
        <v>122</v>
      </c>
      <c r="AE36" s="660"/>
      <c r="AF36" s="660"/>
      <c r="AG36" s="660"/>
      <c r="AH36" s="660"/>
      <c r="AI36" s="660"/>
      <c r="AJ36" s="660"/>
      <c r="AK36" s="660"/>
      <c r="AL36" s="624" t="s">
        <v>122</v>
      </c>
      <c r="AM36" s="625"/>
      <c r="AN36" s="625"/>
      <c r="AO36" s="661"/>
      <c r="AP36" s="210"/>
      <c r="AQ36" s="670" t="s">
        <v>315</v>
      </c>
      <c r="AR36" s="671"/>
      <c r="AS36" s="671"/>
      <c r="AT36" s="671"/>
      <c r="AU36" s="671"/>
      <c r="AV36" s="671"/>
      <c r="AW36" s="671"/>
      <c r="AX36" s="671"/>
      <c r="AY36" s="672"/>
      <c r="AZ36" s="673">
        <v>3775090</v>
      </c>
      <c r="BA36" s="674"/>
      <c r="BB36" s="674"/>
      <c r="BC36" s="674"/>
      <c r="BD36" s="674"/>
      <c r="BE36" s="674"/>
      <c r="BF36" s="675"/>
      <c r="BG36" s="676" t="s">
        <v>316</v>
      </c>
      <c r="BH36" s="677"/>
      <c r="BI36" s="677"/>
      <c r="BJ36" s="677"/>
      <c r="BK36" s="677"/>
      <c r="BL36" s="677"/>
      <c r="BM36" s="677"/>
      <c r="BN36" s="677"/>
      <c r="BO36" s="677"/>
      <c r="BP36" s="677"/>
      <c r="BQ36" s="677"/>
      <c r="BR36" s="677"/>
      <c r="BS36" s="677"/>
      <c r="BT36" s="677"/>
      <c r="BU36" s="678"/>
      <c r="BV36" s="673">
        <v>10000</v>
      </c>
      <c r="BW36" s="674"/>
      <c r="BX36" s="674"/>
      <c r="BY36" s="674"/>
      <c r="BZ36" s="674"/>
      <c r="CA36" s="674"/>
      <c r="CB36" s="675"/>
      <c r="CD36" s="618" t="s">
        <v>317</v>
      </c>
      <c r="CE36" s="619"/>
      <c r="CF36" s="619"/>
      <c r="CG36" s="619"/>
      <c r="CH36" s="619"/>
      <c r="CI36" s="619"/>
      <c r="CJ36" s="619"/>
      <c r="CK36" s="619"/>
      <c r="CL36" s="619"/>
      <c r="CM36" s="619"/>
      <c r="CN36" s="619"/>
      <c r="CO36" s="619"/>
      <c r="CP36" s="619"/>
      <c r="CQ36" s="620"/>
      <c r="CR36" s="621">
        <v>2830456</v>
      </c>
      <c r="CS36" s="622"/>
      <c r="CT36" s="622"/>
      <c r="CU36" s="622"/>
      <c r="CV36" s="622"/>
      <c r="CW36" s="622"/>
      <c r="CX36" s="622"/>
      <c r="CY36" s="623"/>
      <c r="CZ36" s="624">
        <v>8.4</v>
      </c>
      <c r="DA36" s="636"/>
      <c r="DB36" s="636"/>
      <c r="DC36" s="637"/>
      <c r="DD36" s="627">
        <v>2570433</v>
      </c>
      <c r="DE36" s="622"/>
      <c r="DF36" s="622"/>
      <c r="DG36" s="622"/>
      <c r="DH36" s="622"/>
      <c r="DI36" s="622"/>
      <c r="DJ36" s="622"/>
      <c r="DK36" s="623"/>
      <c r="DL36" s="627">
        <v>2127842</v>
      </c>
      <c r="DM36" s="622"/>
      <c r="DN36" s="622"/>
      <c r="DO36" s="622"/>
      <c r="DP36" s="622"/>
      <c r="DQ36" s="622"/>
      <c r="DR36" s="622"/>
      <c r="DS36" s="622"/>
      <c r="DT36" s="622"/>
      <c r="DU36" s="622"/>
      <c r="DV36" s="623"/>
      <c r="DW36" s="624">
        <v>10.7</v>
      </c>
      <c r="DX36" s="636"/>
      <c r="DY36" s="636"/>
      <c r="DZ36" s="636"/>
      <c r="EA36" s="636"/>
      <c r="EB36" s="636"/>
      <c r="EC36" s="648"/>
    </row>
    <row r="37" spans="2:133" ht="11.25" customHeight="1" x14ac:dyDescent="0.2">
      <c r="B37" s="618" t="s">
        <v>318</v>
      </c>
      <c r="C37" s="619"/>
      <c r="D37" s="619"/>
      <c r="E37" s="619"/>
      <c r="F37" s="619"/>
      <c r="G37" s="619"/>
      <c r="H37" s="619"/>
      <c r="I37" s="619"/>
      <c r="J37" s="619"/>
      <c r="K37" s="619"/>
      <c r="L37" s="619"/>
      <c r="M37" s="619"/>
      <c r="N37" s="619"/>
      <c r="O37" s="619"/>
      <c r="P37" s="619"/>
      <c r="Q37" s="620"/>
      <c r="R37" s="621">
        <v>627528</v>
      </c>
      <c r="S37" s="622"/>
      <c r="T37" s="622"/>
      <c r="U37" s="622"/>
      <c r="V37" s="622"/>
      <c r="W37" s="622"/>
      <c r="X37" s="622"/>
      <c r="Y37" s="623"/>
      <c r="Z37" s="659">
        <v>1.8</v>
      </c>
      <c r="AA37" s="659"/>
      <c r="AB37" s="659"/>
      <c r="AC37" s="659"/>
      <c r="AD37" s="660">
        <v>1626</v>
      </c>
      <c r="AE37" s="660"/>
      <c r="AF37" s="660"/>
      <c r="AG37" s="660"/>
      <c r="AH37" s="660"/>
      <c r="AI37" s="660"/>
      <c r="AJ37" s="660"/>
      <c r="AK37" s="660"/>
      <c r="AL37" s="624">
        <v>0</v>
      </c>
      <c r="AM37" s="625"/>
      <c r="AN37" s="625"/>
      <c r="AO37" s="661"/>
      <c r="AQ37" s="654" t="s">
        <v>319</v>
      </c>
      <c r="AR37" s="655"/>
      <c r="AS37" s="655"/>
      <c r="AT37" s="655"/>
      <c r="AU37" s="655"/>
      <c r="AV37" s="655"/>
      <c r="AW37" s="655"/>
      <c r="AX37" s="655"/>
      <c r="AY37" s="656"/>
      <c r="AZ37" s="621">
        <v>443505</v>
      </c>
      <c r="BA37" s="622"/>
      <c r="BB37" s="622"/>
      <c r="BC37" s="622"/>
      <c r="BD37" s="634"/>
      <c r="BE37" s="634"/>
      <c r="BF37" s="657"/>
      <c r="BG37" s="618" t="s">
        <v>320</v>
      </c>
      <c r="BH37" s="619"/>
      <c r="BI37" s="619"/>
      <c r="BJ37" s="619"/>
      <c r="BK37" s="619"/>
      <c r="BL37" s="619"/>
      <c r="BM37" s="619"/>
      <c r="BN37" s="619"/>
      <c r="BO37" s="619"/>
      <c r="BP37" s="619"/>
      <c r="BQ37" s="619"/>
      <c r="BR37" s="619"/>
      <c r="BS37" s="619"/>
      <c r="BT37" s="619"/>
      <c r="BU37" s="620"/>
      <c r="BV37" s="621">
        <v>-326441</v>
      </c>
      <c r="BW37" s="622"/>
      <c r="BX37" s="622"/>
      <c r="BY37" s="622"/>
      <c r="BZ37" s="622"/>
      <c r="CA37" s="622"/>
      <c r="CB37" s="658"/>
      <c r="CD37" s="618" t="s">
        <v>321</v>
      </c>
      <c r="CE37" s="619"/>
      <c r="CF37" s="619"/>
      <c r="CG37" s="619"/>
      <c r="CH37" s="619"/>
      <c r="CI37" s="619"/>
      <c r="CJ37" s="619"/>
      <c r="CK37" s="619"/>
      <c r="CL37" s="619"/>
      <c r="CM37" s="619"/>
      <c r="CN37" s="619"/>
      <c r="CO37" s="619"/>
      <c r="CP37" s="619"/>
      <c r="CQ37" s="620"/>
      <c r="CR37" s="621">
        <v>783593</v>
      </c>
      <c r="CS37" s="634"/>
      <c r="CT37" s="634"/>
      <c r="CU37" s="634"/>
      <c r="CV37" s="634"/>
      <c r="CW37" s="634"/>
      <c r="CX37" s="634"/>
      <c r="CY37" s="635"/>
      <c r="CZ37" s="624">
        <v>2.2999999999999998</v>
      </c>
      <c r="DA37" s="636"/>
      <c r="DB37" s="636"/>
      <c r="DC37" s="637"/>
      <c r="DD37" s="627">
        <v>764224</v>
      </c>
      <c r="DE37" s="634"/>
      <c r="DF37" s="634"/>
      <c r="DG37" s="634"/>
      <c r="DH37" s="634"/>
      <c r="DI37" s="634"/>
      <c r="DJ37" s="634"/>
      <c r="DK37" s="635"/>
      <c r="DL37" s="627">
        <v>763981</v>
      </c>
      <c r="DM37" s="634"/>
      <c r="DN37" s="634"/>
      <c r="DO37" s="634"/>
      <c r="DP37" s="634"/>
      <c r="DQ37" s="634"/>
      <c r="DR37" s="634"/>
      <c r="DS37" s="634"/>
      <c r="DT37" s="634"/>
      <c r="DU37" s="634"/>
      <c r="DV37" s="635"/>
      <c r="DW37" s="624">
        <v>3.8</v>
      </c>
      <c r="DX37" s="636"/>
      <c r="DY37" s="636"/>
      <c r="DZ37" s="636"/>
      <c r="EA37" s="636"/>
      <c r="EB37" s="636"/>
      <c r="EC37" s="648"/>
    </row>
    <row r="38" spans="2:133" ht="11.25" customHeight="1" x14ac:dyDescent="0.2">
      <c r="B38" s="618" t="s">
        <v>322</v>
      </c>
      <c r="C38" s="619"/>
      <c r="D38" s="619"/>
      <c r="E38" s="619"/>
      <c r="F38" s="619"/>
      <c r="G38" s="619"/>
      <c r="H38" s="619"/>
      <c r="I38" s="619"/>
      <c r="J38" s="619"/>
      <c r="K38" s="619"/>
      <c r="L38" s="619"/>
      <c r="M38" s="619"/>
      <c r="N38" s="619"/>
      <c r="O38" s="619"/>
      <c r="P38" s="619"/>
      <c r="Q38" s="620"/>
      <c r="R38" s="621">
        <v>1256585</v>
      </c>
      <c r="S38" s="622"/>
      <c r="T38" s="622"/>
      <c r="U38" s="622"/>
      <c r="V38" s="622"/>
      <c r="W38" s="622"/>
      <c r="X38" s="622"/>
      <c r="Y38" s="623"/>
      <c r="Z38" s="659">
        <v>3.6</v>
      </c>
      <c r="AA38" s="659"/>
      <c r="AB38" s="659"/>
      <c r="AC38" s="659"/>
      <c r="AD38" s="660" t="s">
        <v>122</v>
      </c>
      <c r="AE38" s="660"/>
      <c r="AF38" s="660"/>
      <c r="AG38" s="660"/>
      <c r="AH38" s="660"/>
      <c r="AI38" s="660"/>
      <c r="AJ38" s="660"/>
      <c r="AK38" s="660"/>
      <c r="AL38" s="624" t="s">
        <v>122</v>
      </c>
      <c r="AM38" s="625"/>
      <c r="AN38" s="625"/>
      <c r="AO38" s="661"/>
      <c r="AQ38" s="654" t="s">
        <v>323</v>
      </c>
      <c r="AR38" s="655"/>
      <c r="AS38" s="655"/>
      <c r="AT38" s="655"/>
      <c r="AU38" s="655"/>
      <c r="AV38" s="655"/>
      <c r="AW38" s="655"/>
      <c r="AX38" s="655"/>
      <c r="AY38" s="656"/>
      <c r="AZ38" s="621" t="s">
        <v>122</v>
      </c>
      <c r="BA38" s="622"/>
      <c r="BB38" s="622"/>
      <c r="BC38" s="622"/>
      <c r="BD38" s="634"/>
      <c r="BE38" s="634"/>
      <c r="BF38" s="657"/>
      <c r="BG38" s="618" t="s">
        <v>324</v>
      </c>
      <c r="BH38" s="619"/>
      <c r="BI38" s="619"/>
      <c r="BJ38" s="619"/>
      <c r="BK38" s="619"/>
      <c r="BL38" s="619"/>
      <c r="BM38" s="619"/>
      <c r="BN38" s="619"/>
      <c r="BO38" s="619"/>
      <c r="BP38" s="619"/>
      <c r="BQ38" s="619"/>
      <c r="BR38" s="619"/>
      <c r="BS38" s="619"/>
      <c r="BT38" s="619"/>
      <c r="BU38" s="620"/>
      <c r="BV38" s="621">
        <v>10395</v>
      </c>
      <c r="BW38" s="622"/>
      <c r="BX38" s="622"/>
      <c r="BY38" s="622"/>
      <c r="BZ38" s="622"/>
      <c r="CA38" s="622"/>
      <c r="CB38" s="658"/>
      <c r="CD38" s="618" t="s">
        <v>325</v>
      </c>
      <c r="CE38" s="619"/>
      <c r="CF38" s="619"/>
      <c r="CG38" s="619"/>
      <c r="CH38" s="619"/>
      <c r="CI38" s="619"/>
      <c r="CJ38" s="619"/>
      <c r="CK38" s="619"/>
      <c r="CL38" s="619"/>
      <c r="CM38" s="619"/>
      <c r="CN38" s="619"/>
      <c r="CO38" s="619"/>
      <c r="CP38" s="619"/>
      <c r="CQ38" s="620"/>
      <c r="CR38" s="621">
        <v>3331585</v>
      </c>
      <c r="CS38" s="622"/>
      <c r="CT38" s="622"/>
      <c r="CU38" s="622"/>
      <c r="CV38" s="622"/>
      <c r="CW38" s="622"/>
      <c r="CX38" s="622"/>
      <c r="CY38" s="623"/>
      <c r="CZ38" s="624">
        <v>9.9</v>
      </c>
      <c r="DA38" s="636"/>
      <c r="DB38" s="636"/>
      <c r="DC38" s="637"/>
      <c r="DD38" s="627">
        <v>2849733</v>
      </c>
      <c r="DE38" s="622"/>
      <c r="DF38" s="622"/>
      <c r="DG38" s="622"/>
      <c r="DH38" s="622"/>
      <c r="DI38" s="622"/>
      <c r="DJ38" s="622"/>
      <c r="DK38" s="623"/>
      <c r="DL38" s="627">
        <v>2189116</v>
      </c>
      <c r="DM38" s="622"/>
      <c r="DN38" s="622"/>
      <c r="DO38" s="622"/>
      <c r="DP38" s="622"/>
      <c r="DQ38" s="622"/>
      <c r="DR38" s="622"/>
      <c r="DS38" s="622"/>
      <c r="DT38" s="622"/>
      <c r="DU38" s="622"/>
      <c r="DV38" s="623"/>
      <c r="DW38" s="624">
        <v>11</v>
      </c>
      <c r="DX38" s="636"/>
      <c r="DY38" s="636"/>
      <c r="DZ38" s="636"/>
      <c r="EA38" s="636"/>
      <c r="EB38" s="636"/>
      <c r="EC38" s="648"/>
    </row>
    <row r="39" spans="2:133" ht="11.25" customHeight="1" x14ac:dyDescent="0.2">
      <c r="B39" s="618" t="s">
        <v>326</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327</v>
      </c>
      <c r="AR39" s="655"/>
      <c r="AS39" s="655"/>
      <c r="AT39" s="655"/>
      <c r="AU39" s="655"/>
      <c r="AV39" s="655"/>
      <c r="AW39" s="655"/>
      <c r="AX39" s="655"/>
      <c r="AY39" s="656"/>
      <c r="AZ39" s="621" t="s">
        <v>122</v>
      </c>
      <c r="BA39" s="622"/>
      <c r="BB39" s="622"/>
      <c r="BC39" s="622"/>
      <c r="BD39" s="634"/>
      <c r="BE39" s="634"/>
      <c r="BF39" s="657"/>
      <c r="BG39" s="618" t="s">
        <v>328</v>
      </c>
      <c r="BH39" s="619"/>
      <c r="BI39" s="619"/>
      <c r="BJ39" s="619"/>
      <c r="BK39" s="619"/>
      <c r="BL39" s="619"/>
      <c r="BM39" s="619"/>
      <c r="BN39" s="619"/>
      <c r="BO39" s="619"/>
      <c r="BP39" s="619"/>
      <c r="BQ39" s="619"/>
      <c r="BR39" s="619"/>
      <c r="BS39" s="619"/>
      <c r="BT39" s="619"/>
      <c r="BU39" s="620"/>
      <c r="BV39" s="621">
        <v>15379</v>
      </c>
      <c r="BW39" s="622"/>
      <c r="BX39" s="622"/>
      <c r="BY39" s="622"/>
      <c r="BZ39" s="622"/>
      <c r="CA39" s="622"/>
      <c r="CB39" s="658"/>
      <c r="CD39" s="618" t="s">
        <v>329</v>
      </c>
      <c r="CE39" s="619"/>
      <c r="CF39" s="619"/>
      <c r="CG39" s="619"/>
      <c r="CH39" s="619"/>
      <c r="CI39" s="619"/>
      <c r="CJ39" s="619"/>
      <c r="CK39" s="619"/>
      <c r="CL39" s="619"/>
      <c r="CM39" s="619"/>
      <c r="CN39" s="619"/>
      <c r="CO39" s="619"/>
      <c r="CP39" s="619"/>
      <c r="CQ39" s="620"/>
      <c r="CR39" s="621">
        <v>467353</v>
      </c>
      <c r="CS39" s="634"/>
      <c r="CT39" s="634"/>
      <c r="CU39" s="634"/>
      <c r="CV39" s="634"/>
      <c r="CW39" s="634"/>
      <c r="CX39" s="634"/>
      <c r="CY39" s="635"/>
      <c r="CZ39" s="624">
        <v>1.4</v>
      </c>
      <c r="DA39" s="636"/>
      <c r="DB39" s="636"/>
      <c r="DC39" s="637"/>
      <c r="DD39" s="627">
        <v>435163</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2">
      <c r="B40" s="618" t="s">
        <v>330</v>
      </c>
      <c r="C40" s="619"/>
      <c r="D40" s="619"/>
      <c r="E40" s="619"/>
      <c r="F40" s="619"/>
      <c r="G40" s="619"/>
      <c r="H40" s="619"/>
      <c r="I40" s="619"/>
      <c r="J40" s="619"/>
      <c r="K40" s="619"/>
      <c r="L40" s="619"/>
      <c r="M40" s="619"/>
      <c r="N40" s="619"/>
      <c r="O40" s="619"/>
      <c r="P40" s="619"/>
      <c r="Q40" s="620"/>
      <c r="R40" s="621">
        <v>64585</v>
      </c>
      <c r="S40" s="622"/>
      <c r="T40" s="622"/>
      <c r="U40" s="622"/>
      <c r="V40" s="622"/>
      <c r="W40" s="622"/>
      <c r="X40" s="622"/>
      <c r="Y40" s="623"/>
      <c r="Z40" s="659">
        <v>0.2</v>
      </c>
      <c r="AA40" s="659"/>
      <c r="AB40" s="659"/>
      <c r="AC40" s="659"/>
      <c r="AD40" s="660" t="s">
        <v>122</v>
      </c>
      <c r="AE40" s="660"/>
      <c r="AF40" s="660"/>
      <c r="AG40" s="660"/>
      <c r="AH40" s="660"/>
      <c r="AI40" s="660"/>
      <c r="AJ40" s="660"/>
      <c r="AK40" s="660"/>
      <c r="AL40" s="624" t="s">
        <v>122</v>
      </c>
      <c r="AM40" s="625"/>
      <c r="AN40" s="625"/>
      <c r="AO40" s="661"/>
      <c r="AQ40" s="654" t="s">
        <v>331</v>
      </c>
      <c r="AR40" s="655"/>
      <c r="AS40" s="655"/>
      <c r="AT40" s="655"/>
      <c r="AU40" s="655"/>
      <c r="AV40" s="655"/>
      <c r="AW40" s="655"/>
      <c r="AX40" s="655"/>
      <c r="AY40" s="656"/>
      <c r="AZ40" s="621" t="s">
        <v>122</v>
      </c>
      <c r="BA40" s="622"/>
      <c r="BB40" s="622"/>
      <c r="BC40" s="622"/>
      <c r="BD40" s="634"/>
      <c r="BE40" s="634"/>
      <c r="BF40" s="657"/>
      <c r="BG40" s="662" t="s">
        <v>332</v>
      </c>
      <c r="BH40" s="663"/>
      <c r="BI40" s="663"/>
      <c r="BJ40" s="663"/>
      <c r="BK40" s="663"/>
      <c r="BL40" s="211"/>
      <c r="BM40" s="619" t="s">
        <v>333</v>
      </c>
      <c r="BN40" s="619"/>
      <c r="BO40" s="619"/>
      <c r="BP40" s="619"/>
      <c r="BQ40" s="619"/>
      <c r="BR40" s="619"/>
      <c r="BS40" s="619"/>
      <c r="BT40" s="619"/>
      <c r="BU40" s="620"/>
      <c r="BV40" s="621">
        <v>97</v>
      </c>
      <c r="BW40" s="622"/>
      <c r="BX40" s="622"/>
      <c r="BY40" s="622"/>
      <c r="BZ40" s="622"/>
      <c r="CA40" s="622"/>
      <c r="CB40" s="658"/>
      <c r="CD40" s="618" t="s">
        <v>334</v>
      </c>
      <c r="CE40" s="619"/>
      <c r="CF40" s="619"/>
      <c r="CG40" s="619"/>
      <c r="CH40" s="619"/>
      <c r="CI40" s="619"/>
      <c r="CJ40" s="619"/>
      <c r="CK40" s="619"/>
      <c r="CL40" s="619"/>
      <c r="CM40" s="619"/>
      <c r="CN40" s="619"/>
      <c r="CO40" s="619"/>
      <c r="CP40" s="619"/>
      <c r="CQ40" s="620"/>
      <c r="CR40" s="621">
        <v>61685</v>
      </c>
      <c r="CS40" s="622"/>
      <c r="CT40" s="622"/>
      <c r="CU40" s="622"/>
      <c r="CV40" s="622"/>
      <c r="CW40" s="622"/>
      <c r="CX40" s="622"/>
      <c r="CY40" s="623"/>
      <c r="CZ40" s="624">
        <v>0.2</v>
      </c>
      <c r="DA40" s="636"/>
      <c r="DB40" s="636"/>
      <c r="DC40" s="637"/>
      <c r="DD40" s="627" t="s">
        <v>122</v>
      </c>
      <c r="DE40" s="622"/>
      <c r="DF40" s="622"/>
      <c r="DG40" s="622"/>
      <c r="DH40" s="622"/>
      <c r="DI40" s="622"/>
      <c r="DJ40" s="622"/>
      <c r="DK40" s="623"/>
      <c r="DL40" s="627" t="s">
        <v>122</v>
      </c>
      <c r="DM40" s="622"/>
      <c r="DN40" s="622"/>
      <c r="DO40" s="622"/>
      <c r="DP40" s="622"/>
      <c r="DQ40" s="622"/>
      <c r="DR40" s="622"/>
      <c r="DS40" s="622"/>
      <c r="DT40" s="622"/>
      <c r="DU40" s="622"/>
      <c r="DV40" s="623"/>
      <c r="DW40" s="624" t="s">
        <v>122</v>
      </c>
      <c r="DX40" s="636"/>
      <c r="DY40" s="636"/>
      <c r="DZ40" s="636"/>
      <c r="EA40" s="636"/>
      <c r="EB40" s="636"/>
      <c r="EC40" s="648"/>
    </row>
    <row r="41" spans="2:133" ht="11.25" customHeight="1" x14ac:dyDescent="0.2">
      <c r="B41" s="602" t="s">
        <v>335</v>
      </c>
      <c r="C41" s="603"/>
      <c r="D41" s="603"/>
      <c r="E41" s="603"/>
      <c r="F41" s="603"/>
      <c r="G41" s="603"/>
      <c r="H41" s="603"/>
      <c r="I41" s="603"/>
      <c r="J41" s="603"/>
      <c r="K41" s="603"/>
      <c r="L41" s="603"/>
      <c r="M41" s="603"/>
      <c r="N41" s="603"/>
      <c r="O41" s="603"/>
      <c r="P41" s="603"/>
      <c r="Q41" s="604"/>
      <c r="R41" s="605">
        <v>35032961</v>
      </c>
      <c r="S41" s="646"/>
      <c r="T41" s="646"/>
      <c r="U41" s="646"/>
      <c r="V41" s="646"/>
      <c r="W41" s="646"/>
      <c r="X41" s="646"/>
      <c r="Y41" s="649"/>
      <c r="Z41" s="650">
        <v>100</v>
      </c>
      <c r="AA41" s="650"/>
      <c r="AB41" s="650"/>
      <c r="AC41" s="650"/>
      <c r="AD41" s="651">
        <v>19869390</v>
      </c>
      <c r="AE41" s="651"/>
      <c r="AF41" s="651"/>
      <c r="AG41" s="651"/>
      <c r="AH41" s="651"/>
      <c r="AI41" s="651"/>
      <c r="AJ41" s="651"/>
      <c r="AK41" s="651"/>
      <c r="AL41" s="608">
        <v>100</v>
      </c>
      <c r="AM41" s="652"/>
      <c r="AN41" s="652"/>
      <c r="AO41" s="653"/>
      <c r="AQ41" s="654" t="s">
        <v>336</v>
      </c>
      <c r="AR41" s="655"/>
      <c r="AS41" s="655"/>
      <c r="AT41" s="655"/>
      <c r="AU41" s="655"/>
      <c r="AV41" s="655"/>
      <c r="AW41" s="655"/>
      <c r="AX41" s="655"/>
      <c r="AY41" s="656"/>
      <c r="AZ41" s="621">
        <v>1098018</v>
      </c>
      <c r="BA41" s="622"/>
      <c r="BB41" s="622"/>
      <c r="BC41" s="622"/>
      <c r="BD41" s="634"/>
      <c r="BE41" s="634"/>
      <c r="BF41" s="657"/>
      <c r="BG41" s="662"/>
      <c r="BH41" s="663"/>
      <c r="BI41" s="663"/>
      <c r="BJ41" s="663"/>
      <c r="BK41" s="663"/>
      <c r="BL41" s="211"/>
      <c r="BM41" s="619" t="s">
        <v>337</v>
      </c>
      <c r="BN41" s="619"/>
      <c r="BO41" s="619"/>
      <c r="BP41" s="619"/>
      <c r="BQ41" s="619"/>
      <c r="BR41" s="619"/>
      <c r="BS41" s="619"/>
      <c r="BT41" s="619"/>
      <c r="BU41" s="620"/>
      <c r="BV41" s="621" t="s">
        <v>122</v>
      </c>
      <c r="BW41" s="622"/>
      <c r="BX41" s="622"/>
      <c r="BY41" s="622"/>
      <c r="BZ41" s="622"/>
      <c r="CA41" s="622"/>
      <c r="CB41" s="658"/>
      <c r="CD41" s="618" t="s">
        <v>338</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2">
      <c r="AQ42" s="666" t="s">
        <v>339</v>
      </c>
      <c r="AR42" s="667"/>
      <c r="AS42" s="667"/>
      <c r="AT42" s="667"/>
      <c r="AU42" s="667"/>
      <c r="AV42" s="667"/>
      <c r="AW42" s="667"/>
      <c r="AX42" s="667"/>
      <c r="AY42" s="668"/>
      <c r="AZ42" s="605">
        <v>2233567</v>
      </c>
      <c r="BA42" s="646"/>
      <c r="BB42" s="646"/>
      <c r="BC42" s="646"/>
      <c r="BD42" s="606"/>
      <c r="BE42" s="606"/>
      <c r="BF42" s="669"/>
      <c r="BG42" s="664"/>
      <c r="BH42" s="665"/>
      <c r="BI42" s="665"/>
      <c r="BJ42" s="665"/>
      <c r="BK42" s="665"/>
      <c r="BL42" s="212"/>
      <c r="BM42" s="603" t="s">
        <v>340</v>
      </c>
      <c r="BN42" s="603"/>
      <c r="BO42" s="603"/>
      <c r="BP42" s="603"/>
      <c r="BQ42" s="603"/>
      <c r="BR42" s="603"/>
      <c r="BS42" s="603"/>
      <c r="BT42" s="603"/>
      <c r="BU42" s="604"/>
      <c r="BV42" s="605">
        <v>341</v>
      </c>
      <c r="BW42" s="646"/>
      <c r="BX42" s="646"/>
      <c r="BY42" s="646"/>
      <c r="BZ42" s="646"/>
      <c r="CA42" s="646"/>
      <c r="CB42" s="647"/>
      <c r="CD42" s="618" t="s">
        <v>341</v>
      </c>
      <c r="CE42" s="619"/>
      <c r="CF42" s="619"/>
      <c r="CG42" s="619"/>
      <c r="CH42" s="619"/>
      <c r="CI42" s="619"/>
      <c r="CJ42" s="619"/>
      <c r="CK42" s="619"/>
      <c r="CL42" s="619"/>
      <c r="CM42" s="619"/>
      <c r="CN42" s="619"/>
      <c r="CO42" s="619"/>
      <c r="CP42" s="619"/>
      <c r="CQ42" s="620"/>
      <c r="CR42" s="621">
        <v>3200089</v>
      </c>
      <c r="CS42" s="634"/>
      <c r="CT42" s="634"/>
      <c r="CU42" s="634"/>
      <c r="CV42" s="634"/>
      <c r="CW42" s="634"/>
      <c r="CX42" s="634"/>
      <c r="CY42" s="635"/>
      <c r="CZ42" s="624">
        <v>9.5</v>
      </c>
      <c r="DA42" s="636"/>
      <c r="DB42" s="636"/>
      <c r="DC42" s="637"/>
      <c r="DD42" s="627">
        <v>1398875</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2">
      <c r="B43" s="202" t="s">
        <v>342</v>
      </c>
      <c r="CD43" s="618" t="s">
        <v>343</v>
      </c>
      <c r="CE43" s="619"/>
      <c r="CF43" s="619"/>
      <c r="CG43" s="619"/>
      <c r="CH43" s="619"/>
      <c r="CI43" s="619"/>
      <c r="CJ43" s="619"/>
      <c r="CK43" s="619"/>
      <c r="CL43" s="619"/>
      <c r="CM43" s="619"/>
      <c r="CN43" s="619"/>
      <c r="CO43" s="619"/>
      <c r="CP43" s="619"/>
      <c r="CQ43" s="620"/>
      <c r="CR43" s="621">
        <v>93453</v>
      </c>
      <c r="CS43" s="634"/>
      <c r="CT43" s="634"/>
      <c r="CU43" s="634"/>
      <c r="CV43" s="634"/>
      <c r="CW43" s="634"/>
      <c r="CX43" s="634"/>
      <c r="CY43" s="635"/>
      <c r="CZ43" s="624">
        <v>0.3</v>
      </c>
      <c r="DA43" s="636"/>
      <c r="DB43" s="636"/>
      <c r="DC43" s="637"/>
      <c r="DD43" s="627">
        <v>93453</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2">
      <c r="B44" s="638" t="s">
        <v>344</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292</v>
      </c>
      <c r="CE44" s="641"/>
      <c r="CF44" s="618" t="s">
        <v>345</v>
      </c>
      <c r="CG44" s="619"/>
      <c r="CH44" s="619"/>
      <c r="CI44" s="619"/>
      <c r="CJ44" s="619"/>
      <c r="CK44" s="619"/>
      <c r="CL44" s="619"/>
      <c r="CM44" s="619"/>
      <c r="CN44" s="619"/>
      <c r="CO44" s="619"/>
      <c r="CP44" s="619"/>
      <c r="CQ44" s="620"/>
      <c r="CR44" s="621">
        <v>3200089</v>
      </c>
      <c r="CS44" s="622"/>
      <c r="CT44" s="622"/>
      <c r="CU44" s="622"/>
      <c r="CV44" s="622"/>
      <c r="CW44" s="622"/>
      <c r="CX44" s="622"/>
      <c r="CY44" s="623"/>
      <c r="CZ44" s="624">
        <v>9.5</v>
      </c>
      <c r="DA44" s="625"/>
      <c r="DB44" s="625"/>
      <c r="DC44" s="626"/>
      <c r="DD44" s="627">
        <v>1398875</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2">
      <c r="B45" s="638" t="s">
        <v>346</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347</v>
      </c>
      <c r="CG45" s="619"/>
      <c r="CH45" s="619"/>
      <c r="CI45" s="619"/>
      <c r="CJ45" s="619"/>
      <c r="CK45" s="619"/>
      <c r="CL45" s="619"/>
      <c r="CM45" s="619"/>
      <c r="CN45" s="619"/>
      <c r="CO45" s="619"/>
      <c r="CP45" s="619"/>
      <c r="CQ45" s="620"/>
      <c r="CR45" s="621">
        <v>1360920</v>
      </c>
      <c r="CS45" s="634"/>
      <c r="CT45" s="634"/>
      <c r="CU45" s="634"/>
      <c r="CV45" s="634"/>
      <c r="CW45" s="634"/>
      <c r="CX45" s="634"/>
      <c r="CY45" s="635"/>
      <c r="CZ45" s="624">
        <v>4</v>
      </c>
      <c r="DA45" s="636"/>
      <c r="DB45" s="636"/>
      <c r="DC45" s="637"/>
      <c r="DD45" s="627">
        <v>367254</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2">
      <c r="B46" s="213"/>
      <c r="CD46" s="642"/>
      <c r="CE46" s="643"/>
      <c r="CF46" s="618" t="s">
        <v>348</v>
      </c>
      <c r="CG46" s="619"/>
      <c r="CH46" s="619"/>
      <c r="CI46" s="619"/>
      <c r="CJ46" s="619"/>
      <c r="CK46" s="619"/>
      <c r="CL46" s="619"/>
      <c r="CM46" s="619"/>
      <c r="CN46" s="619"/>
      <c r="CO46" s="619"/>
      <c r="CP46" s="619"/>
      <c r="CQ46" s="620"/>
      <c r="CR46" s="621">
        <v>1839169</v>
      </c>
      <c r="CS46" s="622"/>
      <c r="CT46" s="622"/>
      <c r="CU46" s="622"/>
      <c r="CV46" s="622"/>
      <c r="CW46" s="622"/>
      <c r="CX46" s="622"/>
      <c r="CY46" s="623"/>
      <c r="CZ46" s="624">
        <v>5.5</v>
      </c>
      <c r="DA46" s="625"/>
      <c r="DB46" s="625"/>
      <c r="DC46" s="626"/>
      <c r="DD46" s="627">
        <v>1031621</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2">
      <c r="B47" s="213"/>
      <c r="CD47" s="642"/>
      <c r="CE47" s="643"/>
      <c r="CF47" s="618" t="s">
        <v>349</v>
      </c>
      <c r="CG47" s="619"/>
      <c r="CH47" s="619"/>
      <c r="CI47" s="619"/>
      <c r="CJ47" s="619"/>
      <c r="CK47" s="619"/>
      <c r="CL47" s="619"/>
      <c r="CM47" s="619"/>
      <c r="CN47" s="619"/>
      <c r="CO47" s="619"/>
      <c r="CP47" s="619"/>
      <c r="CQ47" s="620"/>
      <c r="CR47" s="621" t="s">
        <v>122</v>
      </c>
      <c r="CS47" s="634"/>
      <c r="CT47" s="634"/>
      <c r="CU47" s="634"/>
      <c r="CV47" s="634"/>
      <c r="CW47" s="634"/>
      <c r="CX47" s="634"/>
      <c r="CY47" s="635"/>
      <c r="CZ47" s="624" t="s">
        <v>122</v>
      </c>
      <c r="DA47" s="636"/>
      <c r="DB47" s="636"/>
      <c r="DC47" s="637"/>
      <c r="DD47" s="627" t="s">
        <v>122</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ht="11" x14ac:dyDescent="0.2">
      <c r="B48" s="213"/>
      <c r="CD48" s="644"/>
      <c r="CE48" s="645"/>
      <c r="CF48" s="618" t="s">
        <v>350</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2">
      <c r="B49" s="213"/>
      <c r="CD49" s="602" t="s">
        <v>351</v>
      </c>
      <c r="CE49" s="603"/>
      <c r="CF49" s="603"/>
      <c r="CG49" s="603"/>
      <c r="CH49" s="603"/>
      <c r="CI49" s="603"/>
      <c r="CJ49" s="603"/>
      <c r="CK49" s="603"/>
      <c r="CL49" s="603"/>
      <c r="CM49" s="603"/>
      <c r="CN49" s="603"/>
      <c r="CO49" s="603"/>
      <c r="CP49" s="603"/>
      <c r="CQ49" s="604"/>
      <c r="CR49" s="605">
        <v>33623480</v>
      </c>
      <c r="CS49" s="606"/>
      <c r="CT49" s="606"/>
      <c r="CU49" s="606"/>
      <c r="CV49" s="606"/>
      <c r="CW49" s="606"/>
      <c r="CX49" s="606"/>
      <c r="CY49" s="607"/>
      <c r="CZ49" s="608">
        <v>100</v>
      </c>
      <c r="DA49" s="609"/>
      <c r="DB49" s="609"/>
      <c r="DC49" s="610"/>
      <c r="DD49" s="611">
        <v>23630495</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5L82AWjmBvhMFvjyivFxR8W4nse0OF6Jnk/VX1mXWEIuY9XEEFQHHsoeI52ggT2x5kyPwM1dfGwPvAXNoS9iyQ==" saltValue="hpVyrahaDRuNW6XCcBZow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CD25:CQ25"/>
    <mergeCell ref="CR25:CY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 zeroHeight="1" x14ac:dyDescent="0.2"/>
  <cols>
    <col min="1" max="130" width="2.7265625" style="219" customWidth="1"/>
    <col min="131" max="131" width="1.5429687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1090" t="s">
        <v>352</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1091" t="s">
        <v>353</v>
      </c>
      <c r="DK2" s="1092"/>
      <c r="DL2" s="1092"/>
      <c r="DM2" s="1092"/>
      <c r="DN2" s="1092"/>
      <c r="DO2" s="1093"/>
      <c r="DP2" s="216"/>
      <c r="DQ2" s="1091" t="s">
        <v>354</v>
      </c>
      <c r="DR2" s="1092"/>
      <c r="DS2" s="1092"/>
      <c r="DT2" s="1092"/>
      <c r="DU2" s="1092"/>
      <c r="DV2" s="1092"/>
      <c r="DW2" s="1092"/>
      <c r="DX2" s="1092"/>
      <c r="DY2" s="1092"/>
      <c r="DZ2" s="1093"/>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1059" t="s">
        <v>355</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20"/>
      <c r="BA4" s="220"/>
      <c r="BB4" s="220"/>
      <c r="BC4" s="220"/>
      <c r="BD4" s="220"/>
      <c r="BE4" s="221"/>
      <c r="BF4" s="221"/>
      <c r="BG4" s="221"/>
      <c r="BH4" s="221"/>
      <c r="BI4" s="221"/>
      <c r="BJ4" s="221"/>
      <c r="BK4" s="221"/>
      <c r="BL4" s="221"/>
      <c r="BM4" s="221"/>
      <c r="BN4" s="221"/>
      <c r="BO4" s="221"/>
      <c r="BP4" s="221"/>
      <c r="BQ4" s="730" t="s">
        <v>356</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22"/>
    </row>
    <row r="5" spans="1:131" s="223" customFormat="1" ht="26.25" customHeight="1" x14ac:dyDescent="0.2">
      <c r="A5" s="995" t="s">
        <v>357</v>
      </c>
      <c r="B5" s="996"/>
      <c r="C5" s="996"/>
      <c r="D5" s="996"/>
      <c r="E5" s="996"/>
      <c r="F5" s="996"/>
      <c r="G5" s="996"/>
      <c r="H5" s="996"/>
      <c r="I5" s="996"/>
      <c r="J5" s="996"/>
      <c r="K5" s="996"/>
      <c r="L5" s="996"/>
      <c r="M5" s="996"/>
      <c r="N5" s="996"/>
      <c r="O5" s="996"/>
      <c r="P5" s="997"/>
      <c r="Q5" s="1001" t="s">
        <v>358</v>
      </c>
      <c r="R5" s="1002"/>
      <c r="S5" s="1002"/>
      <c r="T5" s="1002"/>
      <c r="U5" s="1003"/>
      <c r="V5" s="1001" t="s">
        <v>359</v>
      </c>
      <c r="W5" s="1002"/>
      <c r="X5" s="1002"/>
      <c r="Y5" s="1002"/>
      <c r="Z5" s="1003"/>
      <c r="AA5" s="1001" t="s">
        <v>360</v>
      </c>
      <c r="AB5" s="1002"/>
      <c r="AC5" s="1002"/>
      <c r="AD5" s="1002"/>
      <c r="AE5" s="1002"/>
      <c r="AF5" s="1094" t="s">
        <v>361</v>
      </c>
      <c r="AG5" s="1002"/>
      <c r="AH5" s="1002"/>
      <c r="AI5" s="1002"/>
      <c r="AJ5" s="1015"/>
      <c r="AK5" s="1002" t="s">
        <v>362</v>
      </c>
      <c r="AL5" s="1002"/>
      <c r="AM5" s="1002"/>
      <c r="AN5" s="1002"/>
      <c r="AO5" s="1003"/>
      <c r="AP5" s="1001" t="s">
        <v>363</v>
      </c>
      <c r="AQ5" s="1002"/>
      <c r="AR5" s="1002"/>
      <c r="AS5" s="1002"/>
      <c r="AT5" s="1003"/>
      <c r="AU5" s="1001" t="s">
        <v>364</v>
      </c>
      <c r="AV5" s="1002"/>
      <c r="AW5" s="1002"/>
      <c r="AX5" s="1002"/>
      <c r="AY5" s="1015"/>
      <c r="AZ5" s="220"/>
      <c r="BA5" s="220"/>
      <c r="BB5" s="220"/>
      <c r="BC5" s="220"/>
      <c r="BD5" s="220"/>
      <c r="BE5" s="221"/>
      <c r="BF5" s="221"/>
      <c r="BG5" s="221"/>
      <c r="BH5" s="221"/>
      <c r="BI5" s="221"/>
      <c r="BJ5" s="221"/>
      <c r="BK5" s="221"/>
      <c r="BL5" s="221"/>
      <c r="BM5" s="221"/>
      <c r="BN5" s="221"/>
      <c r="BO5" s="221"/>
      <c r="BP5" s="221"/>
      <c r="BQ5" s="995" t="s">
        <v>365</v>
      </c>
      <c r="BR5" s="996"/>
      <c r="BS5" s="996"/>
      <c r="BT5" s="996"/>
      <c r="BU5" s="996"/>
      <c r="BV5" s="996"/>
      <c r="BW5" s="996"/>
      <c r="BX5" s="996"/>
      <c r="BY5" s="996"/>
      <c r="BZ5" s="996"/>
      <c r="CA5" s="996"/>
      <c r="CB5" s="996"/>
      <c r="CC5" s="996"/>
      <c r="CD5" s="996"/>
      <c r="CE5" s="996"/>
      <c r="CF5" s="996"/>
      <c r="CG5" s="997"/>
      <c r="CH5" s="1001" t="s">
        <v>366</v>
      </c>
      <c r="CI5" s="1002"/>
      <c r="CJ5" s="1002"/>
      <c r="CK5" s="1002"/>
      <c r="CL5" s="1003"/>
      <c r="CM5" s="1001" t="s">
        <v>367</v>
      </c>
      <c r="CN5" s="1002"/>
      <c r="CO5" s="1002"/>
      <c r="CP5" s="1002"/>
      <c r="CQ5" s="1003"/>
      <c r="CR5" s="1001" t="s">
        <v>368</v>
      </c>
      <c r="CS5" s="1002"/>
      <c r="CT5" s="1002"/>
      <c r="CU5" s="1002"/>
      <c r="CV5" s="1003"/>
      <c r="CW5" s="1001" t="s">
        <v>369</v>
      </c>
      <c r="CX5" s="1002"/>
      <c r="CY5" s="1002"/>
      <c r="CZ5" s="1002"/>
      <c r="DA5" s="1003"/>
      <c r="DB5" s="1001" t="s">
        <v>370</v>
      </c>
      <c r="DC5" s="1002"/>
      <c r="DD5" s="1002"/>
      <c r="DE5" s="1002"/>
      <c r="DF5" s="1003"/>
      <c r="DG5" s="1084" t="s">
        <v>371</v>
      </c>
      <c r="DH5" s="1085"/>
      <c r="DI5" s="1085"/>
      <c r="DJ5" s="1085"/>
      <c r="DK5" s="1086"/>
      <c r="DL5" s="1084" t="s">
        <v>372</v>
      </c>
      <c r="DM5" s="1085"/>
      <c r="DN5" s="1085"/>
      <c r="DO5" s="1085"/>
      <c r="DP5" s="1086"/>
      <c r="DQ5" s="1001" t="s">
        <v>373</v>
      </c>
      <c r="DR5" s="1002"/>
      <c r="DS5" s="1002"/>
      <c r="DT5" s="1002"/>
      <c r="DU5" s="1003"/>
      <c r="DV5" s="1001" t="s">
        <v>364</v>
      </c>
      <c r="DW5" s="1002"/>
      <c r="DX5" s="1002"/>
      <c r="DY5" s="1002"/>
      <c r="DZ5" s="1015"/>
      <c r="EA5" s="222"/>
    </row>
    <row r="6" spans="1:131" s="223" customFormat="1" ht="26.25" customHeight="1" thickBot="1" x14ac:dyDescent="0.25">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20"/>
      <c r="BA6" s="220"/>
      <c r="BB6" s="220"/>
      <c r="BC6" s="220"/>
      <c r="BD6" s="220"/>
      <c r="BE6" s="221"/>
      <c r="BF6" s="221"/>
      <c r="BG6" s="221"/>
      <c r="BH6" s="221"/>
      <c r="BI6" s="221"/>
      <c r="BJ6" s="221"/>
      <c r="BK6" s="221"/>
      <c r="BL6" s="221"/>
      <c r="BM6" s="221"/>
      <c r="BN6" s="221"/>
      <c r="BO6" s="221"/>
      <c r="BP6" s="221"/>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22"/>
    </row>
    <row r="7" spans="1:131" s="223" customFormat="1" ht="26.25" customHeight="1" thickTop="1" x14ac:dyDescent="0.2">
      <c r="A7" s="224">
        <v>1</v>
      </c>
      <c r="B7" s="1047" t="s">
        <v>374</v>
      </c>
      <c r="C7" s="1048"/>
      <c r="D7" s="1048"/>
      <c r="E7" s="1048"/>
      <c r="F7" s="1048"/>
      <c r="G7" s="1048"/>
      <c r="H7" s="1048"/>
      <c r="I7" s="1048"/>
      <c r="J7" s="1048"/>
      <c r="K7" s="1048"/>
      <c r="L7" s="1048"/>
      <c r="M7" s="1048"/>
      <c r="N7" s="1048"/>
      <c r="O7" s="1048"/>
      <c r="P7" s="1049"/>
      <c r="Q7" s="1102">
        <v>34997</v>
      </c>
      <c r="R7" s="1103"/>
      <c r="S7" s="1103"/>
      <c r="T7" s="1103"/>
      <c r="U7" s="1103"/>
      <c r="V7" s="1103">
        <v>33587</v>
      </c>
      <c r="W7" s="1103"/>
      <c r="X7" s="1103"/>
      <c r="Y7" s="1103"/>
      <c r="Z7" s="1103"/>
      <c r="AA7" s="1103">
        <v>1409</v>
      </c>
      <c r="AB7" s="1103"/>
      <c r="AC7" s="1103"/>
      <c r="AD7" s="1103"/>
      <c r="AE7" s="1104"/>
      <c r="AF7" s="1105">
        <v>1191</v>
      </c>
      <c r="AG7" s="1106"/>
      <c r="AH7" s="1106"/>
      <c r="AI7" s="1106"/>
      <c r="AJ7" s="1107"/>
      <c r="AK7" s="1108" t="s">
        <v>542</v>
      </c>
      <c r="AL7" s="1109"/>
      <c r="AM7" s="1109"/>
      <c r="AN7" s="1109"/>
      <c r="AO7" s="1109"/>
      <c r="AP7" s="1109">
        <v>13702</v>
      </c>
      <c r="AQ7" s="1109"/>
      <c r="AR7" s="1109"/>
      <c r="AS7" s="1109"/>
      <c r="AT7" s="1109"/>
      <c r="AU7" s="1110"/>
      <c r="AV7" s="1110"/>
      <c r="AW7" s="1110"/>
      <c r="AX7" s="1110"/>
      <c r="AY7" s="1111"/>
      <c r="AZ7" s="220"/>
      <c r="BA7" s="220"/>
      <c r="BB7" s="220"/>
      <c r="BC7" s="220"/>
      <c r="BD7" s="220"/>
      <c r="BE7" s="221"/>
      <c r="BF7" s="221"/>
      <c r="BG7" s="221"/>
      <c r="BH7" s="221"/>
      <c r="BI7" s="221"/>
      <c r="BJ7" s="221"/>
      <c r="BK7" s="221"/>
      <c r="BL7" s="221"/>
      <c r="BM7" s="221"/>
      <c r="BN7" s="221"/>
      <c r="BO7" s="221"/>
      <c r="BP7" s="221"/>
      <c r="BQ7" s="224">
        <v>1</v>
      </c>
      <c r="BR7" s="225"/>
      <c r="BS7" s="1099" t="s">
        <v>547</v>
      </c>
      <c r="BT7" s="1100"/>
      <c r="BU7" s="1100"/>
      <c r="BV7" s="1100"/>
      <c r="BW7" s="1100"/>
      <c r="BX7" s="1100"/>
      <c r="BY7" s="1100"/>
      <c r="BZ7" s="1100"/>
      <c r="CA7" s="1100"/>
      <c r="CB7" s="1100"/>
      <c r="CC7" s="1100"/>
      <c r="CD7" s="1100"/>
      <c r="CE7" s="1100"/>
      <c r="CF7" s="1100"/>
      <c r="CG7" s="1112"/>
      <c r="CH7" s="1096">
        <v>0</v>
      </c>
      <c r="CI7" s="1097"/>
      <c r="CJ7" s="1097"/>
      <c r="CK7" s="1097"/>
      <c r="CL7" s="1098"/>
      <c r="CM7" s="1096">
        <v>116</v>
      </c>
      <c r="CN7" s="1097"/>
      <c r="CO7" s="1097"/>
      <c r="CP7" s="1097"/>
      <c r="CQ7" s="1098"/>
      <c r="CR7" s="1096">
        <v>2</v>
      </c>
      <c r="CS7" s="1097"/>
      <c r="CT7" s="1097"/>
      <c r="CU7" s="1097"/>
      <c r="CV7" s="1098"/>
      <c r="CW7" s="1096">
        <v>1</v>
      </c>
      <c r="CX7" s="1097"/>
      <c r="CY7" s="1097"/>
      <c r="CZ7" s="1097"/>
      <c r="DA7" s="1098"/>
      <c r="DB7" s="1096" t="s">
        <v>542</v>
      </c>
      <c r="DC7" s="1097"/>
      <c r="DD7" s="1097"/>
      <c r="DE7" s="1097"/>
      <c r="DF7" s="1098"/>
      <c r="DG7" s="1096">
        <v>331</v>
      </c>
      <c r="DH7" s="1097"/>
      <c r="DI7" s="1097"/>
      <c r="DJ7" s="1097"/>
      <c r="DK7" s="1098"/>
      <c r="DL7" s="1096" t="s">
        <v>542</v>
      </c>
      <c r="DM7" s="1097"/>
      <c r="DN7" s="1097"/>
      <c r="DO7" s="1097"/>
      <c r="DP7" s="1098"/>
      <c r="DQ7" s="1096" t="s">
        <v>542</v>
      </c>
      <c r="DR7" s="1097"/>
      <c r="DS7" s="1097"/>
      <c r="DT7" s="1097"/>
      <c r="DU7" s="1098"/>
      <c r="DV7" s="1099"/>
      <c r="DW7" s="1100"/>
      <c r="DX7" s="1100"/>
      <c r="DY7" s="1100"/>
      <c r="DZ7" s="1101"/>
      <c r="EA7" s="222"/>
    </row>
    <row r="8" spans="1:131" s="223" customFormat="1" ht="26.25" customHeight="1" x14ac:dyDescent="0.2">
      <c r="A8" s="226">
        <v>2</v>
      </c>
      <c r="B8" s="1030"/>
      <c r="C8" s="1031"/>
      <c r="D8" s="1031"/>
      <c r="E8" s="1031"/>
      <c r="F8" s="1031"/>
      <c r="G8" s="1031"/>
      <c r="H8" s="1031"/>
      <c r="I8" s="1031"/>
      <c r="J8" s="1031"/>
      <c r="K8" s="1031"/>
      <c r="L8" s="1031"/>
      <c r="M8" s="1031"/>
      <c r="N8" s="1031"/>
      <c r="O8" s="1031"/>
      <c r="P8" s="1032"/>
      <c r="Q8" s="1038"/>
      <c r="R8" s="1039"/>
      <c r="S8" s="1039"/>
      <c r="T8" s="1039"/>
      <c r="U8" s="1039"/>
      <c r="V8" s="1039"/>
      <c r="W8" s="1039"/>
      <c r="X8" s="1039"/>
      <c r="Y8" s="1039"/>
      <c r="Z8" s="1039"/>
      <c r="AA8" s="1039"/>
      <c r="AB8" s="1039"/>
      <c r="AC8" s="1039"/>
      <c r="AD8" s="1039"/>
      <c r="AE8" s="1040"/>
      <c r="AF8" s="1035"/>
      <c r="AG8" s="1036"/>
      <c r="AH8" s="1036"/>
      <c r="AI8" s="1036"/>
      <c r="AJ8" s="1037"/>
      <c r="AK8" s="1080"/>
      <c r="AL8" s="1081"/>
      <c r="AM8" s="1081"/>
      <c r="AN8" s="1081"/>
      <c r="AO8" s="1081"/>
      <c r="AP8" s="1081"/>
      <c r="AQ8" s="1081"/>
      <c r="AR8" s="1081"/>
      <c r="AS8" s="1081"/>
      <c r="AT8" s="1081"/>
      <c r="AU8" s="1082"/>
      <c r="AV8" s="1082"/>
      <c r="AW8" s="1082"/>
      <c r="AX8" s="1082"/>
      <c r="AY8" s="1083"/>
      <c r="AZ8" s="220"/>
      <c r="BA8" s="220"/>
      <c r="BB8" s="220"/>
      <c r="BC8" s="220"/>
      <c r="BD8" s="220"/>
      <c r="BE8" s="221"/>
      <c r="BF8" s="221"/>
      <c r="BG8" s="221"/>
      <c r="BH8" s="221"/>
      <c r="BI8" s="221"/>
      <c r="BJ8" s="221"/>
      <c r="BK8" s="221"/>
      <c r="BL8" s="221"/>
      <c r="BM8" s="221"/>
      <c r="BN8" s="221"/>
      <c r="BO8" s="221"/>
      <c r="BP8" s="221"/>
      <c r="BQ8" s="226">
        <v>2</v>
      </c>
      <c r="BR8" s="227"/>
      <c r="BS8" s="992"/>
      <c r="BT8" s="993"/>
      <c r="BU8" s="993"/>
      <c r="BV8" s="993"/>
      <c r="BW8" s="993"/>
      <c r="BX8" s="993"/>
      <c r="BY8" s="993"/>
      <c r="BZ8" s="993"/>
      <c r="CA8" s="993"/>
      <c r="CB8" s="993"/>
      <c r="CC8" s="993"/>
      <c r="CD8" s="993"/>
      <c r="CE8" s="993"/>
      <c r="CF8" s="993"/>
      <c r="CG8" s="1014"/>
      <c r="CH8" s="989"/>
      <c r="CI8" s="990"/>
      <c r="CJ8" s="990"/>
      <c r="CK8" s="990"/>
      <c r="CL8" s="991"/>
      <c r="CM8" s="989"/>
      <c r="CN8" s="990"/>
      <c r="CO8" s="990"/>
      <c r="CP8" s="990"/>
      <c r="CQ8" s="991"/>
      <c r="CR8" s="989"/>
      <c r="CS8" s="990"/>
      <c r="CT8" s="990"/>
      <c r="CU8" s="990"/>
      <c r="CV8" s="991"/>
      <c r="CW8" s="989"/>
      <c r="CX8" s="990"/>
      <c r="CY8" s="990"/>
      <c r="CZ8" s="990"/>
      <c r="DA8" s="991"/>
      <c r="DB8" s="989"/>
      <c r="DC8" s="990"/>
      <c r="DD8" s="990"/>
      <c r="DE8" s="990"/>
      <c r="DF8" s="991"/>
      <c r="DG8" s="989"/>
      <c r="DH8" s="990"/>
      <c r="DI8" s="990"/>
      <c r="DJ8" s="990"/>
      <c r="DK8" s="991"/>
      <c r="DL8" s="989"/>
      <c r="DM8" s="990"/>
      <c r="DN8" s="990"/>
      <c r="DO8" s="990"/>
      <c r="DP8" s="991"/>
      <c r="DQ8" s="989"/>
      <c r="DR8" s="990"/>
      <c r="DS8" s="990"/>
      <c r="DT8" s="990"/>
      <c r="DU8" s="991"/>
      <c r="DV8" s="992"/>
      <c r="DW8" s="993"/>
      <c r="DX8" s="993"/>
      <c r="DY8" s="993"/>
      <c r="DZ8" s="994"/>
      <c r="EA8" s="222"/>
    </row>
    <row r="9" spans="1:131" s="223" customFormat="1" ht="26.25" customHeight="1" x14ac:dyDescent="0.2">
      <c r="A9" s="226">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80"/>
      <c r="AL9" s="1081"/>
      <c r="AM9" s="1081"/>
      <c r="AN9" s="1081"/>
      <c r="AO9" s="1081"/>
      <c r="AP9" s="1081"/>
      <c r="AQ9" s="1081"/>
      <c r="AR9" s="1081"/>
      <c r="AS9" s="1081"/>
      <c r="AT9" s="1081"/>
      <c r="AU9" s="1082"/>
      <c r="AV9" s="1082"/>
      <c r="AW9" s="1082"/>
      <c r="AX9" s="1082"/>
      <c r="AY9" s="1083"/>
      <c r="AZ9" s="220"/>
      <c r="BA9" s="220"/>
      <c r="BB9" s="220"/>
      <c r="BC9" s="220"/>
      <c r="BD9" s="220"/>
      <c r="BE9" s="221"/>
      <c r="BF9" s="221"/>
      <c r="BG9" s="221"/>
      <c r="BH9" s="221"/>
      <c r="BI9" s="221"/>
      <c r="BJ9" s="221"/>
      <c r="BK9" s="221"/>
      <c r="BL9" s="221"/>
      <c r="BM9" s="221"/>
      <c r="BN9" s="221"/>
      <c r="BO9" s="221"/>
      <c r="BP9" s="221"/>
      <c r="BQ9" s="226">
        <v>3</v>
      </c>
      <c r="BR9" s="227"/>
      <c r="BS9" s="992"/>
      <c r="BT9" s="993"/>
      <c r="BU9" s="993"/>
      <c r="BV9" s="993"/>
      <c r="BW9" s="993"/>
      <c r="BX9" s="993"/>
      <c r="BY9" s="993"/>
      <c r="BZ9" s="993"/>
      <c r="CA9" s="993"/>
      <c r="CB9" s="993"/>
      <c r="CC9" s="993"/>
      <c r="CD9" s="993"/>
      <c r="CE9" s="993"/>
      <c r="CF9" s="993"/>
      <c r="CG9" s="1014"/>
      <c r="CH9" s="989"/>
      <c r="CI9" s="990"/>
      <c r="CJ9" s="990"/>
      <c r="CK9" s="990"/>
      <c r="CL9" s="991"/>
      <c r="CM9" s="989"/>
      <c r="CN9" s="990"/>
      <c r="CO9" s="990"/>
      <c r="CP9" s="990"/>
      <c r="CQ9" s="991"/>
      <c r="CR9" s="989"/>
      <c r="CS9" s="990"/>
      <c r="CT9" s="990"/>
      <c r="CU9" s="990"/>
      <c r="CV9" s="991"/>
      <c r="CW9" s="989"/>
      <c r="CX9" s="990"/>
      <c r="CY9" s="990"/>
      <c r="CZ9" s="990"/>
      <c r="DA9" s="991"/>
      <c r="DB9" s="989"/>
      <c r="DC9" s="990"/>
      <c r="DD9" s="990"/>
      <c r="DE9" s="990"/>
      <c r="DF9" s="991"/>
      <c r="DG9" s="989"/>
      <c r="DH9" s="990"/>
      <c r="DI9" s="990"/>
      <c r="DJ9" s="990"/>
      <c r="DK9" s="991"/>
      <c r="DL9" s="989"/>
      <c r="DM9" s="990"/>
      <c r="DN9" s="990"/>
      <c r="DO9" s="990"/>
      <c r="DP9" s="991"/>
      <c r="DQ9" s="989"/>
      <c r="DR9" s="990"/>
      <c r="DS9" s="990"/>
      <c r="DT9" s="990"/>
      <c r="DU9" s="991"/>
      <c r="DV9" s="992"/>
      <c r="DW9" s="993"/>
      <c r="DX9" s="993"/>
      <c r="DY9" s="993"/>
      <c r="DZ9" s="994"/>
      <c r="EA9" s="222"/>
    </row>
    <row r="10" spans="1:131" s="223" customFormat="1" ht="26.25" customHeight="1" x14ac:dyDescent="0.2">
      <c r="A10" s="226">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20"/>
      <c r="BA10" s="220"/>
      <c r="BB10" s="220"/>
      <c r="BC10" s="220"/>
      <c r="BD10" s="220"/>
      <c r="BE10" s="221"/>
      <c r="BF10" s="221"/>
      <c r="BG10" s="221"/>
      <c r="BH10" s="221"/>
      <c r="BI10" s="221"/>
      <c r="BJ10" s="221"/>
      <c r="BK10" s="221"/>
      <c r="BL10" s="221"/>
      <c r="BM10" s="221"/>
      <c r="BN10" s="221"/>
      <c r="BO10" s="221"/>
      <c r="BP10" s="221"/>
      <c r="BQ10" s="226">
        <v>4</v>
      </c>
      <c r="BR10" s="227"/>
      <c r="BS10" s="992"/>
      <c r="BT10" s="993"/>
      <c r="BU10" s="993"/>
      <c r="BV10" s="993"/>
      <c r="BW10" s="993"/>
      <c r="BX10" s="993"/>
      <c r="BY10" s="993"/>
      <c r="BZ10" s="993"/>
      <c r="CA10" s="993"/>
      <c r="CB10" s="993"/>
      <c r="CC10" s="993"/>
      <c r="CD10" s="993"/>
      <c r="CE10" s="993"/>
      <c r="CF10" s="993"/>
      <c r="CG10" s="1014"/>
      <c r="CH10" s="989"/>
      <c r="CI10" s="990"/>
      <c r="CJ10" s="990"/>
      <c r="CK10" s="990"/>
      <c r="CL10" s="991"/>
      <c r="CM10" s="989"/>
      <c r="CN10" s="990"/>
      <c r="CO10" s="990"/>
      <c r="CP10" s="990"/>
      <c r="CQ10" s="991"/>
      <c r="CR10" s="989"/>
      <c r="CS10" s="990"/>
      <c r="CT10" s="990"/>
      <c r="CU10" s="990"/>
      <c r="CV10" s="991"/>
      <c r="CW10" s="989"/>
      <c r="CX10" s="990"/>
      <c r="CY10" s="990"/>
      <c r="CZ10" s="990"/>
      <c r="DA10" s="991"/>
      <c r="DB10" s="989"/>
      <c r="DC10" s="990"/>
      <c r="DD10" s="990"/>
      <c r="DE10" s="990"/>
      <c r="DF10" s="991"/>
      <c r="DG10" s="989"/>
      <c r="DH10" s="990"/>
      <c r="DI10" s="990"/>
      <c r="DJ10" s="990"/>
      <c r="DK10" s="991"/>
      <c r="DL10" s="989"/>
      <c r="DM10" s="990"/>
      <c r="DN10" s="990"/>
      <c r="DO10" s="990"/>
      <c r="DP10" s="991"/>
      <c r="DQ10" s="989"/>
      <c r="DR10" s="990"/>
      <c r="DS10" s="990"/>
      <c r="DT10" s="990"/>
      <c r="DU10" s="991"/>
      <c r="DV10" s="992"/>
      <c r="DW10" s="993"/>
      <c r="DX10" s="993"/>
      <c r="DY10" s="993"/>
      <c r="DZ10" s="994"/>
      <c r="EA10" s="222"/>
    </row>
    <row r="11" spans="1:131" s="223" customFormat="1" ht="26.25" customHeight="1" x14ac:dyDescent="0.2">
      <c r="A11" s="226">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20"/>
      <c r="BA11" s="220"/>
      <c r="BB11" s="220"/>
      <c r="BC11" s="220"/>
      <c r="BD11" s="220"/>
      <c r="BE11" s="221"/>
      <c r="BF11" s="221"/>
      <c r="BG11" s="221"/>
      <c r="BH11" s="221"/>
      <c r="BI11" s="221"/>
      <c r="BJ11" s="221"/>
      <c r="BK11" s="221"/>
      <c r="BL11" s="221"/>
      <c r="BM11" s="221"/>
      <c r="BN11" s="221"/>
      <c r="BO11" s="221"/>
      <c r="BP11" s="221"/>
      <c r="BQ11" s="226">
        <v>5</v>
      </c>
      <c r="BR11" s="227"/>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22"/>
    </row>
    <row r="12" spans="1:131" s="223" customFormat="1" ht="26.25" customHeight="1" x14ac:dyDescent="0.2">
      <c r="A12" s="226">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20"/>
      <c r="BA12" s="220"/>
      <c r="BB12" s="220"/>
      <c r="BC12" s="220"/>
      <c r="BD12" s="220"/>
      <c r="BE12" s="221"/>
      <c r="BF12" s="221"/>
      <c r="BG12" s="221"/>
      <c r="BH12" s="221"/>
      <c r="BI12" s="221"/>
      <c r="BJ12" s="221"/>
      <c r="BK12" s="221"/>
      <c r="BL12" s="221"/>
      <c r="BM12" s="221"/>
      <c r="BN12" s="221"/>
      <c r="BO12" s="221"/>
      <c r="BP12" s="221"/>
      <c r="BQ12" s="226">
        <v>6</v>
      </c>
      <c r="BR12" s="227"/>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22"/>
    </row>
    <row r="13" spans="1:131" s="223" customFormat="1" ht="26.25" customHeight="1" x14ac:dyDescent="0.2">
      <c r="A13" s="226">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20"/>
      <c r="BA13" s="220"/>
      <c r="BB13" s="220"/>
      <c r="BC13" s="220"/>
      <c r="BD13" s="220"/>
      <c r="BE13" s="221"/>
      <c r="BF13" s="221"/>
      <c r="BG13" s="221"/>
      <c r="BH13" s="221"/>
      <c r="BI13" s="221"/>
      <c r="BJ13" s="221"/>
      <c r="BK13" s="221"/>
      <c r="BL13" s="221"/>
      <c r="BM13" s="221"/>
      <c r="BN13" s="221"/>
      <c r="BO13" s="221"/>
      <c r="BP13" s="221"/>
      <c r="BQ13" s="226">
        <v>7</v>
      </c>
      <c r="BR13" s="227"/>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22"/>
    </row>
    <row r="14" spans="1:131" s="223" customFormat="1" ht="26.25" customHeight="1" x14ac:dyDescent="0.2">
      <c r="A14" s="226">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20"/>
      <c r="BA14" s="220"/>
      <c r="BB14" s="220"/>
      <c r="BC14" s="220"/>
      <c r="BD14" s="220"/>
      <c r="BE14" s="221"/>
      <c r="BF14" s="221"/>
      <c r="BG14" s="221"/>
      <c r="BH14" s="221"/>
      <c r="BI14" s="221"/>
      <c r="BJ14" s="221"/>
      <c r="BK14" s="221"/>
      <c r="BL14" s="221"/>
      <c r="BM14" s="221"/>
      <c r="BN14" s="221"/>
      <c r="BO14" s="221"/>
      <c r="BP14" s="221"/>
      <c r="BQ14" s="226">
        <v>8</v>
      </c>
      <c r="BR14" s="227"/>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22"/>
    </row>
    <row r="15" spans="1:131" s="223" customFormat="1" ht="26.25" customHeight="1" x14ac:dyDescent="0.2">
      <c r="A15" s="226">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20"/>
      <c r="BA15" s="220"/>
      <c r="BB15" s="220"/>
      <c r="BC15" s="220"/>
      <c r="BD15" s="220"/>
      <c r="BE15" s="221"/>
      <c r="BF15" s="221"/>
      <c r="BG15" s="221"/>
      <c r="BH15" s="221"/>
      <c r="BI15" s="221"/>
      <c r="BJ15" s="221"/>
      <c r="BK15" s="221"/>
      <c r="BL15" s="221"/>
      <c r="BM15" s="221"/>
      <c r="BN15" s="221"/>
      <c r="BO15" s="221"/>
      <c r="BP15" s="221"/>
      <c r="BQ15" s="226">
        <v>9</v>
      </c>
      <c r="BR15" s="227"/>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22"/>
    </row>
    <row r="16" spans="1:131" s="223" customFormat="1" ht="26.25" customHeight="1" x14ac:dyDescent="0.2">
      <c r="A16" s="226">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20"/>
      <c r="BA16" s="220"/>
      <c r="BB16" s="220"/>
      <c r="BC16" s="220"/>
      <c r="BD16" s="220"/>
      <c r="BE16" s="221"/>
      <c r="BF16" s="221"/>
      <c r="BG16" s="221"/>
      <c r="BH16" s="221"/>
      <c r="BI16" s="221"/>
      <c r="BJ16" s="221"/>
      <c r="BK16" s="221"/>
      <c r="BL16" s="221"/>
      <c r="BM16" s="221"/>
      <c r="BN16" s="221"/>
      <c r="BO16" s="221"/>
      <c r="BP16" s="221"/>
      <c r="BQ16" s="226">
        <v>10</v>
      </c>
      <c r="BR16" s="227"/>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22"/>
    </row>
    <row r="17" spans="1:131" s="223" customFormat="1" ht="26.25" customHeight="1" x14ac:dyDescent="0.2">
      <c r="A17" s="226">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20"/>
      <c r="BA17" s="220"/>
      <c r="BB17" s="220"/>
      <c r="BC17" s="220"/>
      <c r="BD17" s="220"/>
      <c r="BE17" s="221"/>
      <c r="BF17" s="221"/>
      <c r="BG17" s="221"/>
      <c r="BH17" s="221"/>
      <c r="BI17" s="221"/>
      <c r="BJ17" s="221"/>
      <c r="BK17" s="221"/>
      <c r="BL17" s="221"/>
      <c r="BM17" s="221"/>
      <c r="BN17" s="221"/>
      <c r="BO17" s="221"/>
      <c r="BP17" s="221"/>
      <c r="BQ17" s="226">
        <v>11</v>
      </c>
      <c r="BR17" s="227"/>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22"/>
    </row>
    <row r="18" spans="1:131" s="223" customFormat="1" ht="26.25" customHeight="1" x14ac:dyDescent="0.2">
      <c r="A18" s="226">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20"/>
      <c r="BA18" s="220"/>
      <c r="BB18" s="220"/>
      <c r="BC18" s="220"/>
      <c r="BD18" s="220"/>
      <c r="BE18" s="221"/>
      <c r="BF18" s="221"/>
      <c r="BG18" s="221"/>
      <c r="BH18" s="221"/>
      <c r="BI18" s="221"/>
      <c r="BJ18" s="221"/>
      <c r="BK18" s="221"/>
      <c r="BL18" s="221"/>
      <c r="BM18" s="221"/>
      <c r="BN18" s="221"/>
      <c r="BO18" s="221"/>
      <c r="BP18" s="221"/>
      <c r="BQ18" s="226">
        <v>12</v>
      </c>
      <c r="BR18" s="227"/>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22"/>
    </row>
    <row r="19" spans="1:131" s="223" customFormat="1" ht="26.25" customHeight="1" x14ac:dyDescent="0.2">
      <c r="A19" s="226">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20"/>
      <c r="BA19" s="220"/>
      <c r="BB19" s="220"/>
      <c r="BC19" s="220"/>
      <c r="BD19" s="220"/>
      <c r="BE19" s="221"/>
      <c r="BF19" s="221"/>
      <c r="BG19" s="221"/>
      <c r="BH19" s="221"/>
      <c r="BI19" s="221"/>
      <c r="BJ19" s="221"/>
      <c r="BK19" s="221"/>
      <c r="BL19" s="221"/>
      <c r="BM19" s="221"/>
      <c r="BN19" s="221"/>
      <c r="BO19" s="221"/>
      <c r="BP19" s="221"/>
      <c r="BQ19" s="226">
        <v>13</v>
      </c>
      <c r="BR19" s="227"/>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22"/>
    </row>
    <row r="20" spans="1:131" s="223" customFormat="1" ht="26.25" customHeight="1" x14ac:dyDescent="0.2">
      <c r="A20" s="226">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20"/>
      <c r="BA20" s="220"/>
      <c r="BB20" s="220"/>
      <c r="BC20" s="220"/>
      <c r="BD20" s="220"/>
      <c r="BE20" s="221"/>
      <c r="BF20" s="221"/>
      <c r="BG20" s="221"/>
      <c r="BH20" s="221"/>
      <c r="BI20" s="221"/>
      <c r="BJ20" s="221"/>
      <c r="BK20" s="221"/>
      <c r="BL20" s="221"/>
      <c r="BM20" s="221"/>
      <c r="BN20" s="221"/>
      <c r="BO20" s="221"/>
      <c r="BP20" s="221"/>
      <c r="BQ20" s="226">
        <v>14</v>
      </c>
      <c r="BR20" s="227"/>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22"/>
    </row>
    <row r="21" spans="1:131" s="223" customFormat="1" ht="26.25" customHeight="1" thickBot="1" x14ac:dyDescent="0.25">
      <c r="A21" s="226">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20"/>
      <c r="BA21" s="220"/>
      <c r="BB21" s="220"/>
      <c r="BC21" s="220"/>
      <c r="BD21" s="220"/>
      <c r="BE21" s="221"/>
      <c r="BF21" s="221"/>
      <c r="BG21" s="221"/>
      <c r="BH21" s="221"/>
      <c r="BI21" s="221"/>
      <c r="BJ21" s="221"/>
      <c r="BK21" s="221"/>
      <c r="BL21" s="221"/>
      <c r="BM21" s="221"/>
      <c r="BN21" s="221"/>
      <c r="BO21" s="221"/>
      <c r="BP21" s="221"/>
      <c r="BQ21" s="226">
        <v>15</v>
      </c>
      <c r="BR21" s="227"/>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22"/>
    </row>
    <row r="22" spans="1:131" s="223" customFormat="1" ht="26.25" customHeight="1" x14ac:dyDescent="0.2">
      <c r="A22" s="226">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375</v>
      </c>
      <c r="BA22" s="1028"/>
      <c r="BB22" s="1028"/>
      <c r="BC22" s="1028"/>
      <c r="BD22" s="1029"/>
      <c r="BE22" s="221"/>
      <c r="BF22" s="221"/>
      <c r="BG22" s="221"/>
      <c r="BH22" s="221"/>
      <c r="BI22" s="221"/>
      <c r="BJ22" s="221"/>
      <c r="BK22" s="221"/>
      <c r="BL22" s="221"/>
      <c r="BM22" s="221"/>
      <c r="BN22" s="221"/>
      <c r="BO22" s="221"/>
      <c r="BP22" s="221"/>
      <c r="BQ22" s="226">
        <v>16</v>
      </c>
      <c r="BR22" s="227"/>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22"/>
    </row>
    <row r="23" spans="1:131" s="223" customFormat="1" ht="26.25" customHeight="1" thickBot="1" x14ac:dyDescent="0.25">
      <c r="A23" s="228" t="s">
        <v>376</v>
      </c>
      <c r="B23" s="937" t="s">
        <v>377</v>
      </c>
      <c r="C23" s="938"/>
      <c r="D23" s="938"/>
      <c r="E23" s="938"/>
      <c r="F23" s="938"/>
      <c r="G23" s="938"/>
      <c r="H23" s="938"/>
      <c r="I23" s="938"/>
      <c r="J23" s="938"/>
      <c r="K23" s="938"/>
      <c r="L23" s="938"/>
      <c r="M23" s="938"/>
      <c r="N23" s="938"/>
      <c r="O23" s="938"/>
      <c r="P23" s="948"/>
      <c r="Q23" s="1067">
        <v>34997</v>
      </c>
      <c r="R23" s="1061"/>
      <c r="S23" s="1061"/>
      <c r="T23" s="1061"/>
      <c r="U23" s="1061"/>
      <c r="V23" s="1061">
        <v>33587</v>
      </c>
      <c r="W23" s="1061"/>
      <c r="X23" s="1061"/>
      <c r="Y23" s="1061"/>
      <c r="Z23" s="1061"/>
      <c r="AA23" s="1061">
        <v>1409</v>
      </c>
      <c r="AB23" s="1061"/>
      <c r="AC23" s="1061"/>
      <c r="AD23" s="1061"/>
      <c r="AE23" s="1068"/>
      <c r="AF23" s="1069">
        <v>1191</v>
      </c>
      <c r="AG23" s="1061"/>
      <c r="AH23" s="1061"/>
      <c r="AI23" s="1061"/>
      <c r="AJ23" s="1070"/>
      <c r="AK23" s="1071"/>
      <c r="AL23" s="1072"/>
      <c r="AM23" s="1072"/>
      <c r="AN23" s="1072"/>
      <c r="AO23" s="1072"/>
      <c r="AP23" s="1061">
        <v>13702</v>
      </c>
      <c r="AQ23" s="1061"/>
      <c r="AR23" s="1061"/>
      <c r="AS23" s="1061"/>
      <c r="AT23" s="1061"/>
      <c r="AU23" s="1062"/>
      <c r="AV23" s="1062"/>
      <c r="AW23" s="1062"/>
      <c r="AX23" s="1062"/>
      <c r="AY23" s="1063"/>
      <c r="AZ23" s="1064" t="s">
        <v>122</v>
      </c>
      <c r="BA23" s="1065"/>
      <c r="BB23" s="1065"/>
      <c r="BC23" s="1065"/>
      <c r="BD23" s="1066"/>
      <c r="BE23" s="221"/>
      <c r="BF23" s="221"/>
      <c r="BG23" s="221"/>
      <c r="BH23" s="221"/>
      <c r="BI23" s="221"/>
      <c r="BJ23" s="221"/>
      <c r="BK23" s="221"/>
      <c r="BL23" s="221"/>
      <c r="BM23" s="221"/>
      <c r="BN23" s="221"/>
      <c r="BO23" s="221"/>
      <c r="BP23" s="221"/>
      <c r="BQ23" s="226">
        <v>17</v>
      </c>
      <c r="BR23" s="227"/>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22"/>
    </row>
    <row r="24" spans="1:131" s="223" customFormat="1" ht="26.25" customHeight="1" x14ac:dyDescent="0.2">
      <c r="A24" s="1060" t="s">
        <v>378</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20"/>
      <c r="BA24" s="220"/>
      <c r="BB24" s="220"/>
      <c r="BC24" s="220"/>
      <c r="BD24" s="220"/>
      <c r="BE24" s="221"/>
      <c r="BF24" s="221"/>
      <c r="BG24" s="221"/>
      <c r="BH24" s="221"/>
      <c r="BI24" s="221"/>
      <c r="BJ24" s="221"/>
      <c r="BK24" s="221"/>
      <c r="BL24" s="221"/>
      <c r="BM24" s="221"/>
      <c r="BN24" s="221"/>
      <c r="BO24" s="221"/>
      <c r="BP24" s="221"/>
      <c r="BQ24" s="226">
        <v>18</v>
      </c>
      <c r="BR24" s="227"/>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22"/>
    </row>
    <row r="25" spans="1:131" ht="26.25" customHeight="1" thickBot="1" x14ac:dyDescent="0.25">
      <c r="A25" s="1059" t="s">
        <v>379</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20"/>
      <c r="BK25" s="220"/>
      <c r="BL25" s="220"/>
      <c r="BM25" s="220"/>
      <c r="BN25" s="220"/>
      <c r="BO25" s="229"/>
      <c r="BP25" s="229"/>
      <c r="BQ25" s="226">
        <v>19</v>
      </c>
      <c r="BR25" s="227"/>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18"/>
    </row>
    <row r="26" spans="1:131" ht="26.25" customHeight="1" x14ac:dyDescent="0.2">
      <c r="A26" s="995" t="s">
        <v>357</v>
      </c>
      <c r="B26" s="996"/>
      <c r="C26" s="996"/>
      <c r="D26" s="996"/>
      <c r="E26" s="996"/>
      <c r="F26" s="996"/>
      <c r="G26" s="996"/>
      <c r="H26" s="996"/>
      <c r="I26" s="996"/>
      <c r="J26" s="996"/>
      <c r="K26" s="996"/>
      <c r="L26" s="996"/>
      <c r="M26" s="996"/>
      <c r="N26" s="996"/>
      <c r="O26" s="996"/>
      <c r="P26" s="997"/>
      <c r="Q26" s="1001" t="s">
        <v>380</v>
      </c>
      <c r="R26" s="1002"/>
      <c r="S26" s="1002"/>
      <c r="T26" s="1002"/>
      <c r="U26" s="1003"/>
      <c r="V26" s="1001" t="s">
        <v>381</v>
      </c>
      <c r="W26" s="1002"/>
      <c r="X26" s="1002"/>
      <c r="Y26" s="1002"/>
      <c r="Z26" s="1003"/>
      <c r="AA26" s="1001" t="s">
        <v>382</v>
      </c>
      <c r="AB26" s="1002"/>
      <c r="AC26" s="1002"/>
      <c r="AD26" s="1002"/>
      <c r="AE26" s="1002"/>
      <c r="AF26" s="1055" t="s">
        <v>383</v>
      </c>
      <c r="AG26" s="1008"/>
      <c r="AH26" s="1008"/>
      <c r="AI26" s="1008"/>
      <c r="AJ26" s="1056"/>
      <c r="AK26" s="1002" t="s">
        <v>384</v>
      </c>
      <c r="AL26" s="1002"/>
      <c r="AM26" s="1002"/>
      <c r="AN26" s="1002"/>
      <c r="AO26" s="1003"/>
      <c r="AP26" s="1001" t="s">
        <v>385</v>
      </c>
      <c r="AQ26" s="1002"/>
      <c r="AR26" s="1002"/>
      <c r="AS26" s="1002"/>
      <c r="AT26" s="1003"/>
      <c r="AU26" s="1001" t="s">
        <v>386</v>
      </c>
      <c r="AV26" s="1002"/>
      <c r="AW26" s="1002"/>
      <c r="AX26" s="1002"/>
      <c r="AY26" s="1003"/>
      <c r="AZ26" s="1001" t="s">
        <v>387</v>
      </c>
      <c r="BA26" s="1002"/>
      <c r="BB26" s="1002"/>
      <c r="BC26" s="1002"/>
      <c r="BD26" s="1003"/>
      <c r="BE26" s="1001" t="s">
        <v>364</v>
      </c>
      <c r="BF26" s="1002"/>
      <c r="BG26" s="1002"/>
      <c r="BH26" s="1002"/>
      <c r="BI26" s="1015"/>
      <c r="BJ26" s="220"/>
      <c r="BK26" s="220"/>
      <c r="BL26" s="220"/>
      <c r="BM26" s="220"/>
      <c r="BN26" s="220"/>
      <c r="BO26" s="229"/>
      <c r="BP26" s="229"/>
      <c r="BQ26" s="226">
        <v>20</v>
      </c>
      <c r="BR26" s="227"/>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18"/>
    </row>
    <row r="27" spans="1:131" ht="26.25" customHeight="1" thickBot="1" x14ac:dyDescent="0.25">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20"/>
      <c r="BK27" s="220"/>
      <c r="BL27" s="220"/>
      <c r="BM27" s="220"/>
      <c r="BN27" s="220"/>
      <c r="BO27" s="229"/>
      <c r="BP27" s="229"/>
      <c r="BQ27" s="226">
        <v>21</v>
      </c>
      <c r="BR27" s="227"/>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18"/>
    </row>
    <row r="28" spans="1:131" ht="26.25" customHeight="1" thickTop="1" x14ac:dyDescent="0.2">
      <c r="A28" s="230">
        <v>1</v>
      </c>
      <c r="B28" s="1047" t="s">
        <v>388</v>
      </c>
      <c r="C28" s="1048"/>
      <c r="D28" s="1048"/>
      <c r="E28" s="1048"/>
      <c r="F28" s="1048"/>
      <c r="G28" s="1048"/>
      <c r="H28" s="1048"/>
      <c r="I28" s="1048"/>
      <c r="J28" s="1048"/>
      <c r="K28" s="1048"/>
      <c r="L28" s="1048"/>
      <c r="M28" s="1048"/>
      <c r="N28" s="1048"/>
      <c r="O28" s="1048"/>
      <c r="P28" s="1049"/>
      <c r="Q28" s="1050">
        <v>8004</v>
      </c>
      <c r="R28" s="1051"/>
      <c r="S28" s="1051"/>
      <c r="T28" s="1051"/>
      <c r="U28" s="1051"/>
      <c r="V28" s="1051">
        <v>7994</v>
      </c>
      <c r="W28" s="1051"/>
      <c r="X28" s="1051"/>
      <c r="Y28" s="1051"/>
      <c r="Z28" s="1051"/>
      <c r="AA28" s="1051">
        <v>10</v>
      </c>
      <c r="AB28" s="1051"/>
      <c r="AC28" s="1051"/>
      <c r="AD28" s="1051"/>
      <c r="AE28" s="1052"/>
      <c r="AF28" s="1053">
        <v>10</v>
      </c>
      <c r="AG28" s="1051"/>
      <c r="AH28" s="1051"/>
      <c r="AI28" s="1051"/>
      <c r="AJ28" s="1054"/>
      <c r="AK28" s="1042">
        <v>1098</v>
      </c>
      <c r="AL28" s="1043"/>
      <c r="AM28" s="1043"/>
      <c r="AN28" s="1043"/>
      <c r="AO28" s="1043"/>
      <c r="AP28" s="1043" t="s">
        <v>542</v>
      </c>
      <c r="AQ28" s="1043"/>
      <c r="AR28" s="1043"/>
      <c r="AS28" s="1043"/>
      <c r="AT28" s="1043"/>
      <c r="AU28" s="1043" t="s">
        <v>542</v>
      </c>
      <c r="AV28" s="1043"/>
      <c r="AW28" s="1043"/>
      <c r="AX28" s="1043"/>
      <c r="AY28" s="1043"/>
      <c r="AZ28" s="1044" t="s">
        <v>542</v>
      </c>
      <c r="BA28" s="1044"/>
      <c r="BB28" s="1044"/>
      <c r="BC28" s="1044"/>
      <c r="BD28" s="1044"/>
      <c r="BE28" s="1045"/>
      <c r="BF28" s="1045"/>
      <c r="BG28" s="1045"/>
      <c r="BH28" s="1045"/>
      <c r="BI28" s="1046"/>
      <c r="BJ28" s="220"/>
      <c r="BK28" s="220"/>
      <c r="BL28" s="220"/>
      <c r="BM28" s="220"/>
      <c r="BN28" s="220"/>
      <c r="BO28" s="229"/>
      <c r="BP28" s="229"/>
      <c r="BQ28" s="226">
        <v>22</v>
      </c>
      <c r="BR28" s="227"/>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18"/>
    </row>
    <row r="29" spans="1:131" ht="26.25" customHeight="1" x14ac:dyDescent="0.2">
      <c r="A29" s="230">
        <v>2</v>
      </c>
      <c r="B29" s="1030" t="s">
        <v>389</v>
      </c>
      <c r="C29" s="1031"/>
      <c r="D29" s="1031"/>
      <c r="E29" s="1031"/>
      <c r="F29" s="1031"/>
      <c r="G29" s="1031"/>
      <c r="H29" s="1031"/>
      <c r="I29" s="1031"/>
      <c r="J29" s="1031"/>
      <c r="K29" s="1031"/>
      <c r="L29" s="1031"/>
      <c r="M29" s="1031"/>
      <c r="N29" s="1031"/>
      <c r="O29" s="1031"/>
      <c r="P29" s="1032"/>
      <c r="Q29" s="1038">
        <v>6921</v>
      </c>
      <c r="R29" s="1039"/>
      <c r="S29" s="1039"/>
      <c r="T29" s="1039"/>
      <c r="U29" s="1039"/>
      <c r="V29" s="1039">
        <v>6851</v>
      </c>
      <c r="W29" s="1039"/>
      <c r="X29" s="1039"/>
      <c r="Y29" s="1039"/>
      <c r="Z29" s="1039"/>
      <c r="AA29" s="1039">
        <v>70</v>
      </c>
      <c r="AB29" s="1039"/>
      <c r="AC29" s="1039"/>
      <c r="AD29" s="1039"/>
      <c r="AE29" s="1040"/>
      <c r="AF29" s="1035">
        <v>70</v>
      </c>
      <c r="AG29" s="1036"/>
      <c r="AH29" s="1036"/>
      <c r="AI29" s="1036"/>
      <c r="AJ29" s="1037"/>
      <c r="AK29" s="980">
        <v>1114</v>
      </c>
      <c r="AL29" s="971"/>
      <c r="AM29" s="971"/>
      <c r="AN29" s="971"/>
      <c r="AO29" s="971"/>
      <c r="AP29" s="971" t="s">
        <v>542</v>
      </c>
      <c r="AQ29" s="971"/>
      <c r="AR29" s="971"/>
      <c r="AS29" s="971"/>
      <c r="AT29" s="971"/>
      <c r="AU29" s="971" t="s">
        <v>542</v>
      </c>
      <c r="AV29" s="971"/>
      <c r="AW29" s="971"/>
      <c r="AX29" s="971"/>
      <c r="AY29" s="971"/>
      <c r="AZ29" s="1041" t="s">
        <v>542</v>
      </c>
      <c r="BA29" s="1041"/>
      <c r="BB29" s="1041"/>
      <c r="BC29" s="1041"/>
      <c r="BD29" s="1041"/>
      <c r="BE29" s="972"/>
      <c r="BF29" s="972"/>
      <c r="BG29" s="972"/>
      <c r="BH29" s="972"/>
      <c r="BI29" s="973"/>
      <c r="BJ29" s="220"/>
      <c r="BK29" s="220"/>
      <c r="BL29" s="220"/>
      <c r="BM29" s="220"/>
      <c r="BN29" s="220"/>
      <c r="BO29" s="229"/>
      <c r="BP29" s="229"/>
      <c r="BQ29" s="226">
        <v>23</v>
      </c>
      <c r="BR29" s="227"/>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18"/>
    </row>
    <row r="30" spans="1:131" ht="26.25" customHeight="1" x14ac:dyDescent="0.2">
      <c r="A30" s="230">
        <v>3</v>
      </c>
      <c r="B30" s="1030" t="s">
        <v>390</v>
      </c>
      <c r="C30" s="1031"/>
      <c r="D30" s="1031"/>
      <c r="E30" s="1031"/>
      <c r="F30" s="1031"/>
      <c r="G30" s="1031"/>
      <c r="H30" s="1031"/>
      <c r="I30" s="1031"/>
      <c r="J30" s="1031"/>
      <c r="K30" s="1031"/>
      <c r="L30" s="1031"/>
      <c r="M30" s="1031"/>
      <c r="N30" s="1031"/>
      <c r="O30" s="1031"/>
      <c r="P30" s="1032"/>
      <c r="Q30" s="1038">
        <v>1653</v>
      </c>
      <c r="R30" s="1039"/>
      <c r="S30" s="1039"/>
      <c r="T30" s="1039"/>
      <c r="U30" s="1039"/>
      <c r="V30" s="1039">
        <v>1630</v>
      </c>
      <c r="W30" s="1039"/>
      <c r="X30" s="1039"/>
      <c r="Y30" s="1039"/>
      <c r="Z30" s="1039"/>
      <c r="AA30" s="1039">
        <v>22</v>
      </c>
      <c r="AB30" s="1039"/>
      <c r="AC30" s="1039"/>
      <c r="AD30" s="1039"/>
      <c r="AE30" s="1040"/>
      <c r="AF30" s="1035">
        <v>22</v>
      </c>
      <c r="AG30" s="1036"/>
      <c r="AH30" s="1036"/>
      <c r="AI30" s="1036"/>
      <c r="AJ30" s="1037"/>
      <c r="AK30" s="980">
        <v>255</v>
      </c>
      <c r="AL30" s="971"/>
      <c r="AM30" s="971"/>
      <c r="AN30" s="971"/>
      <c r="AO30" s="971"/>
      <c r="AP30" s="971" t="s">
        <v>542</v>
      </c>
      <c r="AQ30" s="971"/>
      <c r="AR30" s="971"/>
      <c r="AS30" s="971"/>
      <c r="AT30" s="971"/>
      <c r="AU30" s="971" t="s">
        <v>542</v>
      </c>
      <c r="AV30" s="971"/>
      <c r="AW30" s="971"/>
      <c r="AX30" s="971"/>
      <c r="AY30" s="971"/>
      <c r="AZ30" s="1041" t="s">
        <v>542</v>
      </c>
      <c r="BA30" s="1041"/>
      <c r="BB30" s="1041"/>
      <c r="BC30" s="1041"/>
      <c r="BD30" s="1041"/>
      <c r="BE30" s="972"/>
      <c r="BF30" s="972"/>
      <c r="BG30" s="972"/>
      <c r="BH30" s="972"/>
      <c r="BI30" s="973"/>
      <c r="BJ30" s="220"/>
      <c r="BK30" s="220"/>
      <c r="BL30" s="220"/>
      <c r="BM30" s="220"/>
      <c r="BN30" s="220"/>
      <c r="BO30" s="229"/>
      <c r="BP30" s="229"/>
      <c r="BQ30" s="226">
        <v>24</v>
      </c>
      <c r="BR30" s="227"/>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18"/>
    </row>
    <row r="31" spans="1:131" ht="26.25" customHeight="1" x14ac:dyDescent="0.2">
      <c r="A31" s="230">
        <v>4</v>
      </c>
      <c r="B31" s="1030" t="s">
        <v>391</v>
      </c>
      <c r="C31" s="1031"/>
      <c r="D31" s="1031"/>
      <c r="E31" s="1031"/>
      <c r="F31" s="1031"/>
      <c r="G31" s="1031"/>
      <c r="H31" s="1031"/>
      <c r="I31" s="1031"/>
      <c r="J31" s="1031"/>
      <c r="K31" s="1031"/>
      <c r="L31" s="1031"/>
      <c r="M31" s="1031"/>
      <c r="N31" s="1031"/>
      <c r="O31" s="1031"/>
      <c r="P31" s="1032"/>
      <c r="Q31" s="1038">
        <v>2701</v>
      </c>
      <c r="R31" s="1039"/>
      <c r="S31" s="1039"/>
      <c r="T31" s="1039"/>
      <c r="U31" s="1039"/>
      <c r="V31" s="1039">
        <v>2320</v>
      </c>
      <c r="W31" s="1039"/>
      <c r="X31" s="1039"/>
      <c r="Y31" s="1039"/>
      <c r="Z31" s="1039"/>
      <c r="AA31" s="1039">
        <v>381</v>
      </c>
      <c r="AB31" s="1039"/>
      <c r="AC31" s="1039"/>
      <c r="AD31" s="1039"/>
      <c r="AE31" s="1040"/>
      <c r="AF31" s="1035">
        <v>117</v>
      </c>
      <c r="AG31" s="1036"/>
      <c r="AH31" s="1036"/>
      <c r="AI31" s="1036"/>
      <c r="AJ31" s="1037"/>
      <c r="AK31" s="980">
        <v>444</v>
      </c>
      <c r="AL31" s="971"/>
      <c r="AM31" s="971"/>
      <c r="AN31" s="971"/>
      <c r="AO31" s="971"/>
      <c r="AP31" s="971">
        <v>7919</v>
      </c>
      <c r="AQ31" s="971"/>
      <c r="AR31" s="971"/>
      <c r="AS31" s="971"/>
      <c r="AT31" s="971"/>
      <c r="AU31" s="971">
        <v>2202</v>
      </c>
      <c r="AV31" s="971"/>
      <c r="AW31" s="971"/>
      <c r="AX31" s="971"/>
      <c r="AY31" s="971"/>
      <c r="AZ31" s="1041" t="s">
        <v>542</v>
      </c>
      <c r="BA31" s="1041"/>
      <c r="BB31" s="1041"/>
      <c r="BC31" s="1041"/>
      <c r="BD31" s="1041"/>
      <c r="BE31" s="972" t="s">
        <v>392</v>
      </c>
      <c r="BF31" s="972"/>
      <c r="BG31" s="972"/>
      <c r="BH31" s="972"/>
      <c r="BI31" s="973"/>
      <c r="BJ31" s="220"/>
      <c r="BK31" s="220"/>
      <c r="BL31" s="220"/>
      <c r="BM31" s="220"/>
      <c r="BN31" s="220"/>
      <c r="BO31" s="229"/>
      <c r="BP31" s="229"/>
      <c r="BQ31" s="226">
        <v>25</v>
      </c>
      <c r="BR31" s="227"/>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18"/>
    </row>
    <row r="32" spans="1:131" ht="26.25" customHeight="1" x14ac:dyDescent="0.2">
      <c r="A32" s="230">
        <v>5</v>
      </c>
      <c r="B32" s="1030"/>
      <c r="C32" s="1031"/>
      <c r="D32" s="1031"/>
      <c r="E32" s="1031"/>
      <c r="F32" s="1031"/>
      <c r="G32" s="1031"/>
      <c r="H32" s="1031"/>
      <c r="I32" s="1031"/>
      <c r="J32" s="1031"/>
      <c r="K32" s="1031"/>
      <c r="L32" s="1031"/>
      <c r="M32" s="1031"/>
      <c r="N32" s="1031"/>
      <c r="O32" s="1031"/>
      <c r="P32" s="1032"/>
      <c r="Q32" s="1038"/>
      <c r="R32" s="1039"/>
      <c r="S32" s="1039"/>
      <c r="T32" s="1039"/>
      <c r="U32" s="1039"/>
      <c r="V32" s="1039"/>
      <c r="W32" s="1039"/>
      <c r="X32" s="1039"/>
      <c r="Y32" s="1039"/>
      <c r="Z32" s="1039"/>
      <c r="AA32" s="1039"/>
      <c r="AB32" s="1039"/>
      <c r="AC32" s="1039"/>
      <c r="AD32" s="1039"/>
      <c r="AE32" s="1040"/>
      <c r="AF32" s="1035"/>
      <c r="AG32" s="1036"/>
      <c r="AH32" s="1036"/>
      <c r="AI32" s="1036"/>
      <c r="AJ32" s="1037"/>
      <c r="AK32" s="980"/>
      <c r="AL32" s="971"/>
      <c r="AM32" s="971"/>
      <c r="AN32" s="971"/>
      <c r="AO32" s="971"/>
      <c r="AP32" s="971"/>
      <c r="AQ32" s="971"/>
      <c r="AR32" s="971"/>
      <c r="AS32" s="971"/>
      <c r="AT32" s="971"/>
      <c r="AU32" s="971"/>
      <c r="AV32" s="971"/>
      <c r="AW32" s="971"/>
      <c r="AX32" s="971"/>
      <c r="AY32" s="971"/>
      <c r="AZ32" s="1041"/>
      <c r="BA32" s="1041"/>
      <c r="BB32" s="1041"/>
      <c r="BC32" s="1041"/>
      <c r="BD32" s="1041"/>
      <c r="BE32" s="972"/>
      <c r="BF32" s="972"/>
      <c r="BG32" s="972"/>
      <c r="BH32" s="972"/>
      <c r="BI32" s="973"/>
      <c r="BJ32" s="220"/>
      <c r="BK32" s="220"/>
      <c r="BL32" s="220"/>
      <c r="BM32" s="220"/>
      <c r="BN32" s="220"/>
      <c r="BO32" s="229"/>
      <c r="BP32" s="229"/>
      <c r="BQ32" s="226">
        <v>26</v>
      </c>
      <c r="BR32" s="227"/>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18"/>
    </row>
    <row r="33" spans="1:131" ht="26.25" customHeight="1" x14ac:dyDescent="0.2">
      <c r="A33" s="230">
        <v>6</v>
      </c>
      <c r="B33" s="1030"/>
      <c r="C33" s="1031"/>
      <c r="D33" s="1031"/>
      <c r="E33" s="1031"/>
      <c r="F33" s="1031"/>
      <c r="G33" s="1031"/>
      <c r="H33" s="1031"/>
      <c r="I33" s="1031"/>
      <c r="J33" s="1031"/>
      <c r="K33" s="1031"/>
      <c r="L33" s="1031"/>
      <c r="M33" s="1031"/>
      <c r="N33" s="1031"/>
      <c r="O33" s="1031"/>
      <c r="P33" s="1032"/>
      <c r="Q33" s="1038"/>
      <c r="R33" s="1039"/>
      <c r="S33" s="1039"/>
      <c r="T33" s="1039"/>
      <c r="U33" s="1039"/>
      <c r="V33" s="1039"/>
      <c r="W33" s="1039"/>
      <c r="X33" s="1039"/>
      <c r="Y33" s="1039"/>
      <c r="Z33" s="1039"/>
      <c r="AA33" s="1039"/>
      <c r="AB33" s="1039"/>
      <c r="AC33" s="1039"/>
      <c r="AD33" s="1039"/>
      <c r="AE33" s="1040"/>
      <c r="AF33" s="1035"/>
      <c r="AG33" s="1036"/>
      <c r="AH33" s="1036"/>
      <c r="AI33" s="1036"/>
      <c r="AJ33" s="1037"/>
      <c r="AK33" s="980"/>
      <c r="AL33" s="971"/>
      <c r="AM33" s="971"/>
      <c r="AN33" s="971"/>
      <c r="AO33" s="971"/>
      <c r="AP33" s="971"/>
      <c r="AQ33" s="971"/>
      <c r="AR33" s="971"/>
      <c r="AS33" s="971"/>
      <c r="AT33" s="971"/>
      <c r="AU33" s="971"/>
      <c r="AV33" s="971"/>
      <c r="AW33" s="971"/>
      <c r="AX33" s="971"/>
      <c r="AY33" s="971"/>
      <c r="AZ33" s="1041"/>
      <c r="BA33" s="1041"/>
      <c r="BB33" s="1041"/>
      <c r="BC33" s="1041"/>
      <c r="BD33" s="1041"/>
      <c r="BE33" s="972"/>
      <c r="BF33" s="972"/>
      <c r="BG33" s="972"/>
      <c r="BH33" s="972"/>
      <c r="BI33" s="973"/>
      <c r="BJ33" s="220"/>
      <c r="BK33" s="220"/>
      <c r="BL33" s="220"/>
      <c r="BM33" s="220"/>
      <c r="BN33" s="220"/>
      <c r="BO33" s="229"/>
      <c r="BP33" s="229"/>
      <c r="BQ33" s="226">
        <v>27</v>
      </c>
      <c r="BR33" s="227"/>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18"/>
    </row>
    <row r="34" spans="1:131" ht="26.25" customHeight="1" x14ac:dyDescent="0.2">
      <c r="A34" s="230">
        <v>7</v>
      </c>
      <c r="B34" s="1030"/>
      <c r="C34" s="1031"/>
      <c r="D34" s="1031"/>
      <c r="E34" s="1031"/>
      <c r="F34" s="1031"/>
      <c r="G34" s="1031"/>
      <c r="H34" s="1031"/>
      <c r="I34" s="1031"/>
      <c r="J34" s="1031"/>
      <c r="K34" s="1031"/>
      <c r="L34" s="1031"/>
      <c r="M34" s="1031"/>
      <c r="N34" s="1031"/>
      <c r="O34" s="1031"/>
      <c r="P34" s="1032"/>
      <c r="Q34" s="1038"/>
      <c r="R34" s="1039"/>
      <c r="S34" s="1039"/>
      <c r="T34" s="1039"/>
      <c r="U34" s="1039"/>
      <c r="V34" s="1039"/>
      <c r="W34" s="1039"/>
      <c r="X34" s="1039"/>
      <c r="Y34" s="1039"/>
      <c r="Z34" s="1039"/>
      <c r="AA34" s="1039"/>
      <c r="AB34" s="1039"/>
      <c r="AC34" s="1039"/>
      <c r="AD34" s="1039"/>
      <c r="AE34" s="1040"/>
      <c r="AF34" s="1035"/>
      <c r="AG34" s="1036"/>
      <c r="AH34" s="1036"/>
      <c r="AI34" s="1036"/>
      <c r="AJ34" s="1037"/>
      <c r="AK34" s="980"/>
      <c r="AL34" s="971"/>
      <c r="AM34" s="971"/>
      <c r="AN34" s="971"/>
      <c r="AO34" s="971"/>
      <c r="AP34" s="971"/>
      <c r="AQ34" s="971"/>
      <c r="AR34" s="971"/>
      <c r="AS34" s="971"/>
      <c r="AT34" s="971"/>
      <c r="AU34" s="971"/>
      <c r="AV34" s="971"/>
      <c r="AW34" s="971"/>
      <c r="AX34" s="971"/>
      <c r="AY34" s="971"/>
      <c r="AZ34" s="1041"/>
      <c r="BA34" s="1041"/>
      <c r="BB34" s="1041"/>
      <c r="BC34" s="1041"/>
      <c r="BD34" s="1041"/>
      <c r="BE34" s="972"/>
      <c r="BF34" s="972"/>
      <c r="BG34" s="972"/>
      <c r="BH34" s="972"/>
      <c r="BI34" s="973"/>
      <c r="BJ34" s="220"/>
      <c r="BK34" s="220"/>
      <c r="BL34" s="220"/>
      <c r="BM34" s="220"/>
      <c r="BN34" s="220"/>
      <c r="BO34" s="229"/>
      <c r="BP34" s="229"/>
      <c r="BQ34" s="226">
        <v>28</v>
      </c>
      <c r="BR34" s="227"/>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18"/>
    </row>
    <row r="35" spans="1:131" ht="26.25" customHeight="1" x14ac:dyDescent="0.2">
      <c r="A35" s="230">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20"/>
      <c r="BK35" s="220"/>
      <c r="BL35" s="220"/>
      <c r="BM35" s="220"/>
      <c r="BN35" s="220"/>
      <c r="BO35" s="229"/>
      <c r="BP35" s="229"/>
      <c r="BQ35" s="226">
        <v>29</v>
      </c>
      <c r="BR35" s="227"/>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18"/>
    </row>
    <row r="36" spans="1:131" ht="26.25" customHeight="1" x14ac:dyDescent="0.2">
      <c r="A36" s="230">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20"/>
      <c r="BK36" s="220"/>
      <c r="BL36" s="220"/>
      <c r="BM36" s="220"/>
      <c r="BN36" s="220"/>
      <c r="BO36" s="229"/>
      <c r="BP36" s="229"/>
      <c r="BQ36" s="226">
        <v>30</v>
      </c>
      <c r="BR36" s="227"/>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18"/>
    </row>
    <row r="37" spans="1:131" ht="26.25" customHeight="1" x14ac:dyDescent="0.2">
      <c r="A37" s="230">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20"/>
      <c r="BK37" s="220"/>
      <c r="BL37" s="220"/>
      <c r="BM37" s="220"/>
      <c r="BN37" s="220"/>
      <c r="BO37" s="229"/>
      <c r="BP37" s="229"/>
      <c r="BQ37" s="226">
        <v>31</v>
      </c>
      <c r="BR37" s="227"/>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18"/>
    </row>
    <row r="38" spans="1:131" ht="26.25" customHeight="1" x14ac:dyDescent="0.2">
      <c r="A38" s="230">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20"/>
      <c r="BK38" s="220"/>
      <c r="BL38" s="220"/>
      <c r="BM38" s="220"/>
      <c r="BN38" s="220"/>
      <c r="BO38" s="229"/>
      <c r="BP38" s="229"/>
      <c r="BQ38" s="226">
        <v>32</v>
      </c>
      <c r="BR38" s="227"/>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18"/>
    </row>
    <row r="39" spans="1:131" ht="26.25" customHeight="1" x14ac:dyDescent="0.2">
      <c r="A39" s="230">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20"/>
      <c r="BK39" s="220"/>
      <c r="BL39" s="220"/>
      <c r="BM39" s="220"/>
      <c r="BN39" s="220"/>
      <c r="BO39" s="229"/>
      <c r="BP39" s="229"/>
      <c r="BQ39" s="226">
        <v>33</v>
      </c>
      <c r="BR39" s="227"/>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18"/>
    </row>
    <row r="40" spans="1:131" ht="26.25" customHeight="1" x14ac:dyDescent="0.2">
      <c r="A40" s="226">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20"/>
      <c r="BK40" s="220"/>
      <c r="BL40" s="220"/>
      <c r="BM40" s="220"/>
      <c r="BN40" s="220"/>
      <c r="BO40" s="229"/>
      <c r="BP40" s="229"/>
      <c r="BQ40" s="226">
        <v>34</v>
      </c>
      <c r="BR40" s="227"/>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18"/>
    </row>
    <row r="41" spans="1:131" ht="26.25" customHeight="1" x14ac:dyDescent="0.2">
      <c r="A41" s="226">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20"/>
      <c r="BK41" s="220"/>
      <c r="BL41" s="220"/>
      <c r="BM41" s="220"/>
      <c r="BN41" s="220"/>
      <c r="BO41" s="229"/>
      <c r="BP41" s="229"/>
      <c r="BQ41" s="226">
        <v>35</v>
      </c>
      <c r="BR41" s="227"/>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18"/>
    </row>
    <row r="42" spans="1:131" ht="26.25" customHeight="1" x14ac:dyDescent="0.2">
      <c r="A42" s="226">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20"/>
      <c r="BK42" s="220"/>
      <c r="BL42" s="220"/>
      <c r="BM42" s="220"/>
      <c r="BN42" s="220"/>
      <c r="BO42" s="229"/>
      <c r="BP42" s="229"/>
      <c r="BQ42" s="226">
        <v>36</v>
      </c>
      <c r="BR42" s="227"/>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18"/>
    </row>
    <row r="43" spans="1:131" ht="26.25" customHeight="1" x14ac:dyDescent="0.2">
      <c r="A43" s="226">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20"/>
      <c r="BK43" s="220"/>
      <c r="BL43" s="220"/>
      <c r="BM43" s="220"/>
      <c r="BN43" s="220"/>
      <c r="BO43" s="229"/>
      <c r="BP43" s="229"/>
      <c r="BQ43" s="226">
        <v>37</v>
      </c>
      <c r="BR43" s="227"/>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18"/>
    </row>
    <row r="44" spans="1:131" ht="26.25" customHeight="1" x14ac:dyDescent="0.2">
      <c r="A44" s="226">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20"/>
      <c r="BK44" s="220"/>
      <c r="BL44" s="220"/>
      <c r="BM44" s="220"/>
      <c r="BN44" s="220"/>
      <c r="BO44" s="229"/>
      <c r="BP44" s="229"/>
      <c r="BQ44" s="226">
        <v>38</v>
      </c>
      <c r="BR44" s="227"/>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18"/>
    </row>
    <row r="45" spans="1:131" ht="26.25" customHeight="1" x14ac:dyDescent="0.2">
      <c r="A45" s="226">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20"/>
      <c r="BK45" s="220"/>
      <c r="BL45" s="220"/>
      <c r="BM45" s="220"/>
      <c r="BN45" s="220"/>
      <c r="BO45" s="229"/>
      <c r="BP45" s="229"/>
      <c r="BQ45" s="226">
        <v>39</v>
      </c>
      <c r="BR45" s="227"/>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18"/>
    </row>
    <row r="46" spans="1:131" ht="26.25" customHeight="1" x14ac:dyDescent="0.2">
      <c r="A46" s="226">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20"/>
      <c r="BK46" s="220"/>
      <c r="BL46" s="220"/>
      <c r="BM46" s="220"/>
      <c r="BN46" s="220"/>
      <c r="BO46" s="229"/>
      <c r="BP46" s="229"/>
      <c r="BQ46" s="226">
        <v>40</v>
      </c>
      <c r="BR46" s="227"/>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18"/>
    </row>
    <row r="47" spans="1:131" ht="26.25" customHeight="1" x14ac:dyDescent="0.2">
      <c r="A47" s="226">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20"/>
      <c r="BK47" s="220"/>
      <c r="BL47" s="220"/>
      <c r="BM47" s="220"/>
      <c r="BN47" s="220"/>
      <c r="BO47" s="229"/>
      <c r="BP47" s="229"/>
      <c r="BQ47" s="226">
        <v>41</v>
      </c>
      <c r="BR47" s="227"/>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18"/>
    </row>
    <row r="48" spans="1:131" ht="26.25" customHeight="1" x14ac:dyDescent="0.2">
      <c r="A48" s="226">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20"/>
      <c r="BK48" s="220"/>
      <c r="BL48" s="220"/>
      <c r="BM48" s="220"/>
      <c r="BN48" s="220"/>
      <c r="BO48" s="229"/>
      <c r="BP48" s="229"/>
      <c r="BQ48" s="226">
        <v>42</v>
      </c>
      <c r="BR48" s="227"/>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18"/>
    </row>
    <row r="49" spans="1:131" ht="26.25" customHeight="1" x14ac:dyDescent="0.2">
      <c r="A49" s="226">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20"/>
      <c r="BK49" s="220"/>
      <c r="BL49" s="220"/>
      <c r="BM49" s="220"/>
      <c r="BN49" s="220"/>
      <c r="BO49" s="229"/>
      <c r="BP49" s="229"/>
      <c r="BQ49" s="226">
        <v>43</v>
      </c>
      <c r="BR49" s="227"/>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18"/>
    </row>
    <row r="50" spans="1:131" ht="26.25" customHeight="1" x14ac:dyDescent="0.2">
      <c r="A50" s="226">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20"/>
      <c r="BK50" s="220"/>
      <c r="BL50" s="220"/>
      <c r="BM50" s="220"/>
      <c r="BN50" s="220"/>
      <c r="BO50" s="229"/>
      <c r="BP50" s="229"/>
      <c r="BQ50" s="226">
        <v>44</v>
      </c>
      <c r="BR50" s="227"/>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18"/>
    </row>
    <row r="51" spans="1:131" ht="26.25" customHeight="1" x14ac:dyDescent="0.2">
      <c r="A51" s="226">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20"/>
      <c r="BK51" s="220"/>
      <c r="BL51" s="220"/>
      <c r="BM51" s="220"/>
      <c r="BN51" s="220"/>
      <c r="BO51" s="229"/>
      <c r="BP51" s="229"/>
      <c r="BQ51" s="226">
        <v>45</v>
      </c>
      <c r="BR51" s="227"/>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18"/>
    </row>
    <row r="52" spans="1:131" ht="26.25" customHeight="1" x14ac:dyDescent="0.2">
      <c r="A52" s="226">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20"/>
      <c r="BK52" s="220"/>
      <c r="BL52" s="220"/>
      <c r="BM52" s="220"/>
      <c r="BN52" s="220"/>
      <c r="BO52" s="229"/>
      <c r="BP52" s="229"/>
      <c r="BQ52" s="226">
        <v>46</v>
      </c>
      <c r="BR52" s="227"/>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18"/>
    </row>
    <row r="53" spans="1:131" ht="26.25" customHeight="1" x14ac:dyDescent="0.2">
      <c r="A53" s="226">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20"/>
      <c r="BK53" s="220"/>
      <c r="BL53" s="220"/>
      <c r="BM53" s="220"/>
      <c r="BN53" s="220"/>
      <c r="BO53" s="229"/>
      <c r="BP53" s="229"/>
      <c r="BQ53" s="226">
        <v>47</v>
      </c>
      <c r="BR53" s="227"/>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18"/>
    </row>
    <row r="54" spans="1:131" ht="26.25" customHeight="1" x14ac:dyDescent="0.2">
      <c r="A54" s="226">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20"/>
      <c r="BK54" s="220"/>
      <c r="BL54" s="220"/>
      <c r="BM54" s="220"/>
      <c r="BN54" s="220"/>
      <c r="BO54" s="229"/>
      <c r="BP54" s="229"/>
      <c r="BQ54" s="226">
        <v>48</v>
      </c>
      <c r="BR54" s="227"/>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18"/>
    </row>
    <row r="55" spans="1:131" ht="26.25" customHeight="1" x14ac:dyDescent="0.2">
      <c r="A55" s="226">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20"/>
      <c r="BK55" s="220"/>
      <c r="BL55" s="220"/>
      <c r="BM55" s="220"/>
      <c r="BN55" s="220"/>
      <c r="BO55" s="229"/>
      <c r="BP55" s="229"/>
      <c r="BQ55" s="226">
        <v>49</v>
      </c>
      <c r="BR55" s="227"/>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18"/>
    </row>
    <row r="56" spans="1:131" ht="26.25" customHeight="1" x14ac:dyDescent="0.2">
      <c r="A56" s="226">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20"/>
      <c r="BK56" s="220"/>
      <c r="BL56" s="220"/>
      <c r="BM56" s="220"/>
      <c r="BN56" s="220"/>
      <c r="BO56" s="229"/>
      <c r="BP56" s="229"/>
      <c r="BQ56" s="226">
        <v>50</v>
      </c>
      <c r="BR56" s="227"/>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18"/>
    </row>
    <row r="57" spans="1:131" ht="26.25" customHeight="1" x14ac:dyDescent="0.2">
      <c r="A57" s="226">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20"/>
      <c r="BK57" s="220"/>
      <c r="BL57" s="220"/>
      <c r="BM57" s="220"/>
      <c r="BN57" s="220"/>
      <c r="BO57" s="229"/>
      <c r="BP57" s="229"/>
      <c r="BQ57" s="226">
        <v>51</v>
      </c>
      <c r="BR57" s="227"/>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18"/>
    </row>
    <row r="58" spans="1:131" ht="26.25" customHeight="1" x14ac:dyDescent="0.2">
      <c r="A58" s="226">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20"/>
      <c r="BK58" s="220"/>
      <c r="BL58" s="220"/>
      <c r="BM58" s="220"/>
      <c r="BN58" s="220"/>
      <c r="BO58" s="229"/>
      <c r="BP58" s="229"/>
      <c r="BQ58" s="226">
        <v>52</v>
      </c>
      <c r="BR58" s="227"/>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18"/>
    </row>
    <row r="59" spans="1:131" ht="26.25" customHeight="1" x14ac:dyDescent="0.2">
      <c r="A59" s="226">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20"/>
      <c r="BK59" s="220"/>
      <c r="BL59" s="220"/>
      <c r="BM59" s="220"/>
      <c r="BN59" s="220"/>
      <c r="BO59" s="229"/>
      <c r="BP59" s="229"/>
      <c r="BQ59" s="226">
        <v>53</v>
      </c>
      <c r="BR59" s="227"/>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18"/>
    </row>
    <row r="60" spans="1:131" ht="26.25" customHeight="1" x14ac:dyDescent="0.2">
      <c r="A60" s="226">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20"/>
      <c r="BK60" s="220"/>
      <c r="BL60" s="220"/>
      <c r="BM60" s="220"/>
      <c r="BN60" s="220"/>
      <c r="BO60" s="229"/>
      <c r="BP60" s="229"/>
      <c r="BQ60" s="226">
        <v>54</v>
      </c>
      <c r="BR60" s="227"/>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18"/>
    </row>
    <row r="61" spans="1:131" ht="26.25" customHeight="1" thickBot="1" x14ac:dyDescent="0.25">
      <c r="A61" s="226">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20"/>
      <c r="BK61" s="220"/>
      <c r="BL61" s="220"/>
      <c r="BM61" s="220"/>
      <c r="BN61" s="220"/>
      <c r="BO61" s="229"/>
      <c r="BP61" s="229"/>
      <c r="BQ61" s="226">
        <v>55</v>
      </c>
      <c r="BR61" s="227"/>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18"/>
    </row>
    <row r="62" spans="1:131" ht="26.25" customHeight="1" x14ac:dyDescent="0.2">
      <c r="A62" s="226">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393</v>
      </c>
      <c r="BK62" s="1028"/>
      <c r="BL62" s="1028"/>
      <c r="BM62" s="1028"/>
      <c r="BN62" s="1029"/>
      <c r="BO62" s="229"/>
      <c r="BP62" s="229"/>
      <c r="BQ62" s="226">
        <v>56</v>
      </c>
      <c r="BR62" s="227"/>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18"/>
    </row>
    <row r="63" spans="1:131" ht="26.25" customHeight="1" thickBot="1" x14ac:dyDescent="0.25">
      <c r="A63" s="228" t="s">
        <v>376</v>
      </c>
      <c r="B63" s="937" t="s">
        <v>394</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219</v>
      </c>
      <c r="AG63" s="959"/>
      <c r="AH63" s="959"/>
      <c r="AI63" s="959"/>
      <c r="AJ63" s="1022"/>
      <c r="AK63" s="1023"/>
      <c r="AL63" s="963"/>
      <c r="AM63" s="963"/>
      <c r="AN63" s="963"/>
      <c r="AO63" s="963"/>
      <c r="AP63" s="959">
        <v>7919</v>
      </c>
      <c r="AQ63" s="959"/>
      <c r="AR63" s="959"/>
      <c r="AS63" s="959"/>
      <c r="AT63" s="959"/>
      <c r="AU63" s="959">
        <v>2202</v>
      </c>
      <c r="AV63" s="959"/>
      <c r="AW63" s="959"/>
      <c r="AX63" s="959"/>
      <c r="AY63" s="959"/>
      <c r="AZ63" s="1017"/>
      <c r="BA63" s="1017"/>
      <c r="BB63" s="1017"/>
      <c r="BC63" s="1017"/>
      <c r="BD63" s="1017"/>
      <c r="BE63" s="960"/>
      <c r="BF63" s="960"/>
      <c r="BG63" s="960"/>
      <c r="BH63" s="960"/>
      <c r="BI63" s="961"/>
      <c r="BJ63" s="1018" t="s">
        <v>122</v>
      </c>
      <c r="BK63" s="953"/>
      <c r="BL63" s="953"/>
      <c r="BM63" s="953"/>
      <c r="BN63" s="1019"/>
      <c r="BO63" s="229"/>
      <c r="BP63" s="229"/>
      <c r="BQ63" s="226">
        <v>57</v>
      </c>
      <c r="BR63" s="227"/>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18"/>
    </row>
    <row r="65" spans="1:131" ht="26.25" customHeight="1" thickBot="1" x14ac:dyDescent="0.25">
      <c r="A65" s="220" t="s">
        <v>395</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18"/>
    </row>
    <row r="66" spans="1:131" ht="26.25" customHeight="1" x14ac:dyDescent="0.2">
      <c r="A66" s="995" t="s">
        <v>396</v>
      </c>
      <c r="B66" s="996"/>
      <c r="C66" s="996"/>
      <c r="D66" s="996"/>
      <c r="E66" s="996"/>
      <c r="F66" s="996"/>
      <c r="G66" s="996"/>
      <c r="H66" s="996"/>
      <c r="I66" s="996"/>
      <c r="J66" s="996"/>
      <c r="K66" s="996"/>
      <c r="L66" s="996"/>
      <c r="M66" s="996"/>
      <c r="N66" s="996"/>
      <c r="O66" s="996"/>
      <c r="P66" s="997"/>
      <c r="Q66" s="1001" t="s">
        <v>380</v>
      </c>
      <c r="R66" s="1002"/>
      <c r="S66" s="1002"/>
      <c r="T66" s="1002"/>
      <c r="U66" s="1003"/>
      <c r="V66" s="1001" t="s">
        <v>381</v>
      </c>
      <c r="W66" s="1002"/>
      <c r="X66" s="1002"/>
      <c r="Y66" s="1002"/>
      <c r="Z66" s="1003"/>
      <c r="AA66" s="1001" t="s">
        <v>382</v>
      </c>
      <c r="AB66" s="1002"/>
      <c r="AC66" s="1002"/>
      <c r="AD66" s="1002"/>
      <c r="AE66" s="1003"/>
      <c r="AF66" s="1007" t="s">
        <v>383</v>
      </c>
      <c r="AG66" s="1008"/>
      <c r="AH66" s="1008"/>
      <c r="AI66" s="1008"/>
      <c r="AJ66" s="1009"/>
      <c r="AK66" s="1001" t="s">
        <v>384</v>
      </c>
      <c r="AL66" s="996"/>
      <c r="AM66" s="996"/>
      <c r="AN66" s="996"/>
      <c r="AO66" s="997"/>
      <c r="AP66" s="1001" t="s">
        <v>385</v>
      </c>
      <c r="AQ66" s="1002"/>
      <c r="AR66" s="1002"/>
      <c r="AS66" s="1002"/>
      <c r="AT66" s="1003"/>
      <c r="AU66" s="1001" t="s">
        <v>397</v>
      </c>
      <c r="AV66" s="1002"/>
      <c r="AW66" s="1002"/>
      <c r="AX66" s="1002"/>
      <c r="AY66" s="1003"/>
      <c r="AZ66" s="1001" t="s">
        <v>364</v>
      </c>
      <c r="BA66" s="1002"/>
      <c r="BB66" s="1002"/>
      <c r="BC66" s="1002"/>
      <c r="BD66" s="1015"/>
      <c r="BE66" s="229"/>
      <c r="BF66" s="229"/>
      <c r="BG66" s="229"/>
      <c r="BH66" s="229"/>
      <c r="BI66" s="229"/>
      <c r="BJ66" s="229"/>
      <c r="BK66" s="229"/>
      <c r="BL66" s="229"/>
      <c r="BM66" s="229"/>
      <c r="BN66" s="229"/>
      <c r="BO66" s="229"/>
      <c r="BP66" s="229"/>
      <c r="BQ66" s="226">
        <v>60</v>
      </c>
      <c r="BR66" s="231"/>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18"/>
    </row>
    <row r="67" spans="1:131" ht="26.25" customHeight="1" thickBot="1" x14ac:dyDescent="0.25">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29"/>
      <c r="BF67" s="229"/>
      <c r="BG67" s="229"/>
      <c r="BH67" s="229"/>
      <c r="BI67" s="229"/>
      <c r="BJ67" s="229"/>
      <c r="BK67" s="229"/>
      <c r="BL67" s="229"/>
      <c r="BM67" s="229"/>
      <c r="BN67" s="229"/>
      <c r="BO67" s="229"/>
      <c r="BP67" s="229"/>
      <c r="BQ67" s="226">
        <v>61</v>
      </c>
      <c r="BR67" s="231"/>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18"/>
    </row>
    <row r="68" spans="1:131" ht="26.25" customHeight="1" thickTop="1" x14ac:dyDescent="0.2">
      <c r="A68" s="224">
        <v>1</v>
      </c>
      <c r="B68" s="985" t="s">
        <v>543</v>
      </c>
      <c r="C68" s="986"/>
      <c r="D68" s="986"/>
      <c r="E68" s="986"/>
      <c r="F68" s="986"/>
      <c r="G68" s="986"/>
      <c r="H68" s="986"/>
      <c r="I68" s="986"/>
      <c r="J68" s="986"/>
      <c r="K68" s="986"/>
      <c r="L68" s="986"/>
      <c r="M68" s="986"/>
      <c r="N68" s="986"/>
      <c r="O68" s="986"/>
      <c r="P68" s="987"/>
      <c r="Q68" s="988">
        <v>550</v>
      </c>
      <c r="R68" s="982"/>
      <c r="S68" s="982"/>
      <c r="T68" s="982"/>
      <c r="U68" s="982"/>
      <c r="V68" s="982">
        <v>510</v>
      </c>
      <c r="W68" s="982"/>
      <c r="X68" s="982"/>
      <c r="Y68" s="982"/>
      <c r="Z68" s="982"/>
      <c r="AA68" s="982">
        <v>40</v>
      </c>
      <c r="AB68" s="982"/>
      <c r="AC68" s="982"/>
      <c r="AD68" s="982"/>
      <c r="AE68" s="982"/>
      <c r="AF68" s="982">
        <v>40</v>
      </c>
      <c r="AG68" s="982"/>
      <c r="AH68" s="982"/>
      <c r="AI68" s="982"/>
      <c r="AJ68" s="982"/>
      <c r="AK68" s="982" t="s">
        <v>542</v>
      </c>
      <c r="AL68" s="982"/>
      <c r="AM68" s="982"/>
      <c r="AN68" s="982"/>
      <c r="AO68" s="982"/>
      <c r="AP68" s="982">
        <v>188</v>
      </c>
      <c r="AQ68" s="982"/>
      <c r="AR68" s="982"/>
      <c r="AS68" s="982"/>
      <c r="AT68" s="982"/>
      <c r="AU68" s="982">
        <v>32</v>
      </c>
      <c r="AV68" s="982"/>
      <c r="AW68" s="982"/>
      <c r="AX68" s="982"/>
      <c r="AY68" s="982"/>
      <c r="AZ68" s="983"/>
      <c r="BA68" s="983"/>
      <c r="BB68" s="983"/>
      <c r="BC68" s="983"/>
      <c r="BD68" s="984"/>
      <c r="BE68" s="229"/>
      <c r="BF68" s="229"/>
      <c r="BG68" s="229"/>
      <c r="BH68" s="229"/>
      <c r="BI68" s="229"/>
      <c r="BJ68" s="229"/>
      <c r="BK68" s="229"/>
      <c r="BL68" s="229"/>
      <c r="BM68" s="229"/>
      <c r="BN68" s="229"/>
      <c r="BO68" s="229"/>
      <c r="BP68" s="229"/>
      <c r="BQ68" s="226">
        <v>62</v>
      </c>
      <c r="BR68" s="231"/>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18"/>
    </row>
    <row r="69" spans="1:131" ht="26.25" customHeight="1" x14ac:dyDescent="0.2">
      <c r="A69" s="226">
        <v>2</v>
      </c>
      <c r="B69" s="974" t="s">
        <v>544</v>
      </c>
      <c r="C69" s="975"/>
      <c r="D69" s="975"/>
      <c r="E69" s="975"/>
      <c r="F69" s="975"/>
      <c r="G69" s="975"/>
      <c r="H69" s="975"/>
      <c r="I69" s="975"/>
      <c r="J69" s="975"/>
      <c r="K69" s="975"/>
      <c r="L69" s="975"/>
      <c r="M69" s="975"/>
      <c r="N69" s="975"/>
      <c r="O69" s="975"/>
      <c r="P69" s="976"/>
      <c r="Q69" s="977">
        <v>4575</v>
      </c>
      <c r="R69" s="971"/>
      <c r="S69" s="971"/>
      <c r="T69" s="971"/>
      <c r="U69" s="971"/>
      <c r="V69" s="971">
        <v>3833</v>
      </c>
      <c r="W69" s="971"/>
      <c r="X69" s="971"/>
      <c r="Y69" s="971"/>
      <c r="Z69" s="971"/>
      <c r="AA69" s="971">
        <v>742</v>
      </c>
      <c r="AB69" s="971"/>
      <c r="AC69" s="971"/>
      <c r="AD69" s="971"/>
      <c r="AE69" s="971"/>
      <c r="AF69" s="971">
        <v>224</v>
      </c>
      <c r="AG69" s="971"/>
      <c r="AH69" s="971"/>
      <c r="AI69" s="971"/>
      <c r="AJ69" s="971"/>
      <c r="AK69" s="971" t="s">
        <v>542</v>
      </c>
      <c r="AL69" s="971"/>
      <c r="AM69" s="971"/>
      <c r="AN69" s="971"/>
      <c r="AO69" s="971"/>
      <c r="AP69" s="971">
        <v>9901</v>
      </c>
      <c r="AQ69" s="971"/>
      <c r="AR69" s="971"/>
      <c r="AS69" s="971"/>
      <c r="AT69" s="971"/>
      <c r="AU69" s="971">
        <v>2883</v>
      </c>
      <c r="AV69" s="971"/>
      <c r="AW69" s="971"/>
      <c r="AX69" s="971"/>
      <c r="AY69" s="971"/>
      <c r="AZ69" s="972"/>
      <c r="BA69" s="972"/>
      <c r="BB69" s="972"/>
      <c r="BC69" s="972"/>
      <c r="BD69" s="973"/>
      <c r="BE69" s="229"/>
      <c r="BF69" s="229"/>
      <c r="BG69" s="229"/>
      <c r="BH69" s="229"/>
      <c r="BI69" s="229"/>
      <c r="BJ69" s="229"/>
      <c r="BK69" s="229"/>
      <c r="BL69" s="229"/>
      <c r="BM69" s="229"/>
      <c r="BN69" s="229"/>
      <c r="BO69" s="229"/>
      <c r="BP69" s="229"/>
      <c r="BQ69" s="226">
        <v>63</v>
      </c>
      <c r="BR69" s="231"/>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18"/>
    </row>
    <row r="70" spans="1:131" ht="26.25" customHeight="1" x14ac:dyDescent="0.2">
      <c r="A70" s="226">
        <v>3</v>
      </c>
      <c r="B70" s="974" t="s">
        <v>545</v>
      </c>
      <c r="C70" s="975"/>
      <c r="D70" s="975"/>
      <c r="E70" s="975"/>
      <c r="F70" s="975"/>
      <c r="G70" s="975"/>
      <c r="H70" s="975"/>
      <c r="I70" s="975"/>
      <c r="J70" s="975"/>
      <c r="K70" s="975"/>
      <c r="L70" s="975"/>
      <c r="M70" s="975"/>
      <c r="N70" s="975"/>
      <c r="O70" s="975"/>
      <c r="P70" s="976"/>
      <c r="Q70" s="977">
        <v>5236</v>
      </c>
      <c r="R70" s="971"/>
      <c r="S70" s="971"/>
      <c r="T70" s="971"/>
      <c r="U70" s="971"/>
      <c r="V70" s="971">
        <v>4899</v>
      </c>
      <c r="W70" s="971"/>
      <c r="X70" s="971"/>
      <c r="Y70" s="971"/>
      <c r="Z70" s="971"/>
      <c r="AA70" s="971">
        <v>337</v>
      </c>
      <c r="AB70" s="971"/>
      <c r="AC70" s="971"/>
      <c r="AD70" s="971"/>
      <c r="AE70" s="971"/>
      <c r="AF70" s="971">
        <v>337</v>
      </c>
      <c r="AG70" s="971"/>
      <c r="AH70" s="971"/>
      <c r="AI70" s="971"/>
      <c r="AJ70" s="971"/>
      <c r="AK70" s="971">
        <v>863</v>
      </c>
      <c r="AL70" s="971"/>
      <c r="AM70" s="971"/>
      <c r="AN70" s="971"/>
      <c r="AO70" s="971"/>
      <c r="AP70" s="971" t="s">
        <v>542</v>
      </c>
      <c r="AQ70" s="971"/>
      <c r="AR70" s="971"/>
      <c r="AS70" s="971"/>
      <c r="AT70" s="971"/>
      <c r="AU70" s="971" t="s">
        <v>542</v>
      </c>
      <c r="AV70" s="971"/>
      <c r="AW70" s="971"/>
      <c r="AX70" s="971"/>
      <c r="AY70" s="971"/>
      <c r="AZ70" s="972"/>
      <c r="BA70" s="972"/>
      <c r="BB70" s="972"/>
      <c r="BC70" s="972"/>
      <c r="BD70" s="973"/>
      <c r="BE70" s="229"/>
      <c r="BF70" s="229"/>
      <c r="BG70" s="229"/>
      <c r="BH70" s="229"/>
      <c r="BI70" s="229"/>
      <c r="BJ70" s="229"/>
      <c r="BK70" s="229"/>
      <c r="BL70" s="229"/>
      <c r="BM70" s="229"/>
      <c r="BN70" s="229"/>
      <c r="BO70" s="229"/>
      <c r="BP70" s="229"/>
      <c r="BQ70" s="226">
        <v>64</v>
      </c>
      <c r="BR70" s="231"/>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18"/>
    </row>
    <row r="71" spans="1:131" ht="26.25" customHeight="1" x14ac:dyDescent="0.2">
      <c r="A71" s="226">
        <v>4</v>
      </c>
      <c r="B71" s="974" t="s">
        <v>546</v>
      </c>
      <c r="C71" s="975"/>
      <c r="D71" s="975"/>
      <c r="E71" s="975"/>
      <c r="F71" s="975"/>
      <c r="G71" s="975"/>
      <c r="H71" s="975"/>
      <c r="I71" s="975"/>
      <c r="J71" s="975"/>
      <c r="K71" s="975"/>
      <c r="L71" s="975"/>
      <c r="M71" s="975"/>
      <c r="N71" s="975"/>
      <c r="O71" s="975"/>
      <c r="P71" s="976"/>
      <c r="Q71" s="977">
        <v>1148479</v>
      </c>
      <c r="R71" s="971"/>
      <c r="S71" s="971"/>
      <c r="T71" s="971"/>
      <c r="U71" s="971"/>
      <c r="V71" s="971">
        <v>1132469</v>
      </c>
      <c r="W71" s="971"/>
      <c r="X71" s="971"/>
      <c r="Y71" s="971"/>
      <c r="Z71" s="971"/>
      <c r="AA71" s="971">
        <v>16010</v>
      </c>
      <c r="AB71" s="971"/>
      <c r="AC71" s="971"/>
      <c r="AD71" s="971"/>
      <c r="AE71" s="971"/>
      <c r="AF71" s="971">
        <v>16010</v>
      </c>
      <c r="AG71" s="971"/>
      <c r="AH71" s="971"/>
      <c r="AI71" s="971"/>
      <c r="AJ71" s="971"/>
      <c r="AK71" s="971">
        <v>6316</v>
      </c>
      <c r="AL71" s="971"/>
      <c r="AM71" s="971"/>
      <c r="AN71" s="971"/>
      <c r="AO71" s="971"/>
      <c r="AP71" s="971" t="s">
        <v>542</v>
      </c>
      <c r="AQ71" s="971"/>
      <c r="AR71" s="971"/>
      <c r="AS71" s="971"/>
      <c r="AT71" s="971"/>
      <c r="AU71" s="971" t="s">
        <v>542</v>
      </c>
      <c r="AV71" s="971"/>
      <c r="AW71" s="971"/>
      <c r="AX71" s="971"/>
      <c r="AY71" s="971"/>
      <c r="AZ71" s="972"/>
      <c r="BA71" s="972"/>
      <c r="BB71" s="972"/>
      <c r="BC71" s="972"/>
      <c r="BD71" s="973"/>
      <c r="BE71" s="229"/>
      <c r="BF71" s="229"/>
      <c r="BG71" s="229"/>
      <c r="BH71" s="229"/>
      <c r="BI71" s="229"/>
      <c r="BJ71" s="229"/>
      <c r="BK71" s="229"/>
      <c r="BL71" s="229"/>
      <c r="BM71" s="229"/>
      <c r="BN71" s="229"/>
      <c r="BO71" s="229"/>
      <c r="BP71" s="229"/>
      <c r="BQ71" s="226">
        <v>65</v>
      </c>
      <c r="BR71" s="231"/>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18"/>
    </row>
    <row r="72" spans="1:131" ht="26.25" customHeight="1" x14ac:dyDescent="0.2">
      <c r="A72" s="226">
        <v>5</v>
      </c>
      <c r="B72" s="974"/>
      <c r="C72" s="975"/>
      <c r="D72" s="975"/>
      <c r="E72" s="975"/>
      <c r="F72" s="975"/>
      <c r="G72" s="975"/>
      <c r="H72" s="975"/>
      <c r="I72" s="975"/>
      <c r="J72" s="975"/>
      <c r="K72" s="975"/>
      <c r="L72" s="975"/>
      <c r="M72" s="975"/>
      <c r="N72" s="975"/>
      <c r="O72" s="975"/>
      <c r="P72" s="976"/>
      <c r="Q72" s="977"/>
      <c r="R72" s="971"/>
      <c r="S72" s="971"/>
      <c r="T72" s="971"/>
      <c r="U72" s="971"/>
      <c r="V72" s="971"/>
      <c r="W72" s="971"/>
      <c r="X72" s="971"/>
      <c r="Y72" s="971"/>
      <c r="Z72" s="971"/>
      <c r="AA72" s="971"/>
      <c r="AB72" s="971"/>
      <c r="AC72" s="971"/>
      <c r="AD72" s="971"/>
      <c r="AE72" s="971"/>
      <c r="AF72" s="971"/>
      <c r="AG72" s="971"/>
      <c r="AH72" s="971"/>
      <c r="AI72" s="971"/>
      <c r="AJ72" s="971"/>
      <c r="AK72" s="971"/>
      <c r="AL72" s="971"/>
      <c r="AM72" s="971"/>
      <c r="AN72" s="971"/>
      <c r="AO72" s="971"/>
      <c r="AP72" s="971"/>
      <c r="AQ72" s="971"/>
      <c r="AR72" s="971"/>
      <c r="AS72" s="971"/>
      <c r="AT72" s="971"/>
      <c r="AU72" s="971"/>
      <c r="AV72" s="971"/>
      <c r="AW72" s="971"/>
      <c r="AX72" s="971"/>
      <c r="AY72" s="971"/>
      <c r="AZ72" s="972"/>
      <c r="BA72" s="972"/>
      <c r="BB72" s="972"/>
      <c r="BC72" s="972"/>
      <c r="BD72" s="973"/>
      <c r="BE72" s="229"/>
      <c r="BF72" s="229"/>
      <c r="BG72" s="229"/>
      <c r="BH72" s="229"/>
      <c r="BI72" s="229"/>
      <c r="BJ72" s="229"/>
      <c r="BK72" s="229"/>
      <c r="BL72" s="229"/>
      <c r="BM72" s="229"/>
      <c r="BN72" s="229"/>
      <c r="BO72" s="229"/>
      <c r="BP72" s="229"/>
      <c r="BQ72" s="226">
        <v>66</v>
      </c>
      <c r="BR72" s="231"/>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18"/>
    </row>
    <row r="73" spans="1:131" ht="26.25" customHeight="1" x14ac:dyDescent="0.2">
      <c r="A73" s="226">
        <v>6</v>
      </c>
      <c r="B73" s="974"/>
      <c r="C73" s="975"/>
      <c r="D73" s="975"/>
      <c r="E73" s="975"/>
      <c r="F73" s="975"/>
      <c r="G73" s="975"/>
      <c r="H73" s="975"/>
      <c r="I73" s="975"/>
      <c r="J73" s="975"/>
      <c r="K73" s="975"/>
      <c r="L73" s="975"/>
      <c r="M73" s="975"/>
      <c r="N73" s="975"/>
      <c r="O73" s="975"/>
      <c r="P73" s="976"/>
      <c r="Q73" s="977"/>
      <c r="R73" s="971"/>
      <c r="S73" s="971"/>
      <c r="T73" s="971"/>
      <c r="U73" s="971"/>
      <c r="V73" s="971"/>
      <c r="W73" s="971"/>
      <c r="X73" s="971"/>
      <c r="Y73" s="971"/>
      <c r="Z73" s="971"/>
      <c r="AA73" s="971"/>
      <c r="AB73" s="971"/>
      <c r="AC73" s="971"/>
      <c r="AD73" s="971"/>
      <c r="AE73" s="971"/>
      <c r="AF73" s="971"/>
      <c r="AG73" s="971"/>
      <c r="AH73" s="971"/>
      <c r="AI73" s="971"/>
      <c r="AJ73" s="971"/>
      <c r="AK73" s="971"/>
      <c r="AL73" s="971"/>
      <c r="AM73" s="971"/>
      <c r="AN73" s="971"/>
      <c r="AO73" s="971"/>
      <c r="AP73" s="971"/>
      <c r="AQ73" s="971"/>
      <c r="AR73" s="971"/>
      <c r="AS73" s="971"/>
      <c r="AT73" s="971"/>
      <c r="AU73" s="971"/>
      <c r="AV73" s="971"/>
      <c r="AW73" s="971"/>
      <c r="AX73" s="971"/>
      <c r="AY73" s="971"/>
      <c r="AZ73" s="972"/>
      <c r="BA73" s="972"/>
      <c r="BB73" s="972"/>
      <c r="BC73" s="972"/>
      <c r="BD73" s="973"/>
      <c r="BE73" s="229"/>
      <c r="BF73" s="229"/>
      <c r="BG73" s="229"/>
      <c r="BH73" s="229"/>
      <c r="BI73" s="229"/>
      <c r="BJ73" s="229"/>
      <c r="BK73" s="229"/>
      <c r="BL73" s="229"/>
      <c r="BM73" s="229"/>
      <c r="BN73" s="229"/>
      <c r="BO73" s="229"/>
      <c r="BP73" s="229"/>
      <c r="BQ73" s="226">
        <v>67</v>
      </c>
      <c r="BR73" s="231"/>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18"/>
    </row>
    <row r="74" spans="1:131" ht="26.25" customHeight="1" x14ac:dyDescent="0.2">
      <c r="A74" s="226">
        <v>7</v>
      </c>
      <c r="B74" s="974"/>
      <c r="C74" s="975"/>
      <c r="D74" s="975"/>
      <c r="E74" s="975"/>
      <c r="F74" s="975"/>
      <c r="G74" s="975"/>
      <c r="H74" s="975"/>
      <c r="I74" s="975"/>
      <c r="J74" s="975"/>
      <c r="K74" s="975"/>
      <c r="L74" s="975"/>
      <c r="M74" s="975"/>
      <c r="N74" s="975"/>
      <c r="O74" s="975"/>
      <c r="P74" s="976"/>
      <c r="Q74" s="977"/>
      <c r="R74" s="971"/>
      <c r="S74" s="971"/>
      <c r="T74" s="971"/>
      <c r="U74" s="971"/>
      <c r="V74" s="971"/>
      <c r="W74" s="971"/>
      <c r="X74" s="971"/>
      <c r="Y74" s="971"/>
      <c r="Z74" s="971"/>
      <c r="AA74" s="971"/>
      <c r="AB74" s="971"/>
      <c r="AC74" s="971"/>
      <c r="AD74" s="971"/>
      <c r="AE74" s="971"/>
      <c r="AF74" s="971"/>
      <c r="AG74" s="971"/>
      <c r="AH74" s="971"/>
      <c r="AI74" s="971"/>
      <c r="AJ74" s="971"/>
      <c r="AK74" s="971"/>
      <c r="AL74" s="971"/>
      <c r="AM74" s="971"/>
      <c r="AN74" s="971"/>
      <c r="AO74" s="971"/>
      <c r="AP74" s="971"/>
      <c r="AQ74" s="971"/>
      <c r="AR74" s="971"/>
      <c r="AS74" s="971"/>
      <c r="AT74" s="971"/>
      <c r="AU74" s="971"/>
      <c r="AV74" s="971"/>
      <c r="AW74" s="971"/>
      <c r="AX74" s="971"/>
      <c r="AY74" s="971"/>
      <c r="AZ74" s="972"/>
      <c r="BA74" s="972"/>
      <c r="BB74" s="972"/>
      <c r="BC74" s="972"/>
      <c r="BD74" s="973"/>
      <c r="BE74" s="229"/>
      <c r="BF74" s="229"/>
      <c r="BG74" s="229"/>
      <c r="BH74" s="229"/>
      <c r="BI74" s="229"/>
      <c r="BJ74" s="229"/>
      <c r="BK74" s="229"/>
      <c r="BL74" s="229"/>
      <c r="BM74" s="229"/>
      <c r="BN74" s="229"/>
      <c r="BO74" s="229"/>
      <c r="BP74" s="229"/>
      <c r="BQ74" s="226">
        <v>68</v>
      </c>
      <c r="BR74" s="231"/>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18"/>
    </row>
    <row r="75" spans="1:131" ht="26.25" customHeight="1" x14ac:dyDescent="0.2">
      <c r="A75" s="226">
        <v>8</v>
      </c>
      <c r="B75" s="974"/>
      <c r="C75" s="975"/>
      <c r="D75" s="975"/>
      <c r="E75" s="975"/>
      <c r="F75" s="975"/>
      <c r="G75" s="975"/>
      <c r="H75" s="975"/>
      <c r="I75" s="975"/>
      <c r="J75" s="975"/>
      <c r="K75" s="975"/>
      <c r="L75" s="975"/>
      <c r="M75" s="975"/>
      <c r="N75" s="975"/>
      <c r="O75" s="975"/>
      <c r="P75" s="976"/>
      <c r="Q75" s="978"/>
      <c r="R75" s="979"/>
      <c r="S75" s="979"/>
      <c r="T75" s="979"/>
      <c r="U75" s="980"/>
      <c r="V75" s="981"/>
      <c r="W75" s="979"/>
      <c r="X75" s="979"/>
      <c r="Y75" s="979"/>
      <c r="Z75" s="980"/>
      <c r="AA75" s="981"/>
      <c r="AB75" s="979"/>
      <c r="AC75" s="979"/>
      <c r="AD75" s="979"/>
      <c r="AE75" s="980"/>
      <c r="AF75" s="981"/>
      <c r="AG75" s="979"/>
      <c r="AH75" s="979"/>
      <c r="AI75" s="979"/>
      <c r="AJ75" s="980"/>
      <c r="AK75" s="981"/>
      <c r="AL75" s="979"/>
      <c r="AM75" s="979"/>
      <c r="AN75" s="979"/>
      <c r="AO75" s="980"/>
      <c r="AP75" s="981"/>
      <c r="AQ75" s="979"/>
      <c r="AR75" s="979"/>
      <c r="AS75" s="979"/>
      <c r="AT75" s="980"/>
      <c r="AU75" s="981"/>
      <c r="AV75" s="979"/>
      <c r="AW75" s="979"/>
      <c r="AX75" s="979"/>
      <c r="AY75" s="980"/>
      <c r="AZ75" s="972"/>
      <c r="BA75" s="972"/>
      <c r="BB75" s="972"/>
      <c r="BC75" s="972"/>
      <c r="BD75" s="973"/>
      <c r="BE75" s="229"/>
      <c r="BF75" s="229"/>
      <c r="BG75" s="229"/>
      <c r="BH75" s="229"/>
      <c r="BI75" s="229"/>
      <c r="BJ75" s="229"/>
      <c r="BK75" s="229"/>
      <c r="BL75" s="229"/>
      <c r="BM75" s="229"/>
      <c r="BN75" s="229"/>
      <c r="BO75" s="229"/>
      <c r="BP75" s="229"/>
      <c r="BQ75" s="226">
        <v>69</v>
      </c>
      <c r="BR75" s="231"/>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18"/>
    </row>
    <row r="76" spans="1:131" ht="26.25" customHeight="1" x14ac:dyDescent="0.2">
      <c r="A76" s="226">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29"/>
      <c r="BF76" s="229"/>
      <c r="BG76" s="229"/>
      <c r="BH76" s="229"/>
      <c r="BI76" s="229"/>
      <c r="BJ76" s="229"/>
      <c r="BK76" s="229"/>
      <c r="BL76" s="229"/>
      <c r="BM76" s="229"/>
      <c r="BN76" s="229"/>
      <c r="BO76" s="229"/>
      <c r="BP76" s="229"/>
      <c r="BQ76" s="226">
        <v>70</v>
      </c>
      <c r="BR76" s="231"/>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18"/>
    </row>
    <row r="77" spans="1:131" ht="26.25" customHeight="1" x14ac:dyDescent="0.2">
      <c r="A77" s="226">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29"/>
      <c r="BF77" s="229"/>
      <c r="BG77" s="229"/>
      <c r="BH77" s="229"/>
      <c r="BI77" s="229"/>
      <c r="BJ77" s="229"/>
      <c r="BK77" s="229"/>
      <c r="BL77" s="229"/>
      <c r="BM77" s="229"/>
      <c r="BN77" s="229"/>
      <c r="BO77" s="229"/>
      <c r="BP77" s="229"/>
      <c r="BQ77" s="226">
        <v>71</v>
      </c>
      <c r="BR77" s="231"/>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18"/>
    </row>
    <row r="78" spans="1:131" ht="26.25" customHeight="1" x14ac:dyDescent="0.2">
      <c r="A78" s="226">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29"/>
      <c r="BF78" s="229"/>
      <c r="BG78" s="229"/>
      <c r="BH78" s="229"/>
      <c r="BI78" s="229"/>
      <c r="BJ78" s="218"/>
      <c r="BK78" s="218"/>
      <c r="BL78" s="218"/>
      <c r="BM78" s="218"/>
      <c r="BN78" s="218"/>
      <c r="BO78" s="229"/>
      <c r="BP78" s="229"/>
      <c r="BQ78" s="226">
        <v>72</v>
      </c>
      <c r="BR78" s="231"/>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18"/>
    </row>
    <row r="79" spans="1:131" ht="26.25" customHeight="1" x14ac:dyDescent="0.2">
      <c r="A79" s="226">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29"/>
      <c r="BF79" s="229"/>
      <c r="BG79" s="229"/>
      <c r="BH79" s="229"/>
      <c r="BI79" s="229"/>
      <c r="BJ79" s="218"/>
      <c r="BK79" s="218"/>
      <c r="BL79" s="218"/>
      <c r="BM79" s="218"/>
      <c r="BN79" s="218"/>
      <c r="BO79" s="229"/>
      <c r="BP79" s="229"/>
      <c r="BQ79" s="226">
        <v>73</v>
      </c>
      <c r="BR79" s="231"/>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18"/>
    </row>
    <row r="80" spans="1:131" ht="26.25" customHeight="1" x14ac:dyDescent="0.2">
      <c r="A80" s="226">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29"/>
      <c r="BF80" s="229"/>
      <c r="BG80" s="229"/>
      <c r="BH80" s="229"/>
      <c r="BI80" s="229"/>
      <c r="BJ80" s="229"/>
      <c r="BK80" s="229"/>
      <c r="BL80" s="229"/>
      <c r="BM80" s="229"/>
      <c r="BN80" s="229"/>
      <c r="BO80" s="229"/>
      <c r="BP80" s="229"/>
      <c r="BQ80" s="226">
        <v>74</v>
      </c>
      <c r="BR80" s="231"/>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18"/>
    </row>
    <row r="81" spans="1:131" ht="26.25" customHeight="1" x14ac:dyDescent="0.2">
      <c r="A81" s="226">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29"/>
      <c r="BF81" s="229"/>
      <c r="BG81" s="229"/>
      <c r="BH81" s="229"/>
      <c r="BI81" s="229"/>
      <c r="BJ81" s="229"/>
      <c r="BK81" s="229"/>
      <c r="BL81" s="229"/>
      <c r="BM81" s="229"/>
      <c r="BN81" s="229"/>
      <c r="BO81" s="229"/>
      <c r="BP81" s="229"/>
      <c r="BQ81" s="226">
        <v>75</v>
      </c>
      <c r="BR81" s="231"/>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18"/>
    </row>
    <row r="82" spans="1:131" ht="26.25" customHeight="1" x14ac:dyDescent="0.2">
      <c r="A82" s="226">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29"/>
      <c r="BF82" s="229"/>
      <c r="BG82" s="229"/>
      <c r="BH82" s="229"/>
      <c r="BI82" s="229"/>
      <c r="BJ82" s="229"/>
      <c r="BK82" s="229"/>
      <c r="BL82" s="229"/>
      <c r="BM82" s="229"/>
      <c r="BN82" s="229"/>
      <c r="BO82" s="229"/>
      <c r="BP82" s="229"/>
      <c r="BQ82" s="226">
        <v>76</v>
      </c>
      <c r="BR82" s="231"/>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18"/>
    </row>
    <row r="83" spans="1:131" ht="26.25" customHeight="1" x14ac:dyDescent="0.2">
      <c r="A83" s="226">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29"/>
      <c r="BF83" s="229"/>
      <c r="BG83" s="229"/>
      <c r="BH83" s="229"/>
      <c r="BI83" s="229"/>
      <c r="BJ83" s="229"/>
      <c r="BK83" s="229"/>
      <c r="BL83" s="229"/>
      <c r="BM83" s="229"/>
      <c r="BN83" s="229"/>
      <c r="BO83" s="229"/>
      <c r="BP83" s="229"/>
      <c r="BQ83" s="226">
        <v>77</v>
      </c>
      <c r="BR83" s="231"/>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18"/>
    </row>
    <row r="84" spans="1:131" ht="26.25" customHeight="1" x14ac:dyDescent="0.2">
      <c r="A84" s="226">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29"/>
      <c r="BF84" s="229"/>
      <c r="BG84" s="229"/>
      <c r="BH84" s="229"/>
      <c r="BI84" s="229"/>
      <c r="BJ84" s="229"/>
      <c r="BK84" s="229"/>
      <c r="BL84" s="229"/>
      <c r="BM84" s="229"/>
      <c r="BN84" s="229"/>
      <c r="BO84" s="229"/>
      <c r="BP84" s="229"/>
      <c r="BQ84" s="226">
        <v>78</v>
      </c>
      <c r="BR84" s="231"/>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18"/>
    </row>
    <row r="85" spans="1:131" ht="26.25" customHeight="1" x14ac:dyDescent="0.2">
      <c r="A85" s="226">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29"/>
      <c r="BF85" s="229"/>
      <c r="BG85" s="229"/>
      <c r="BH85" s="229"/>
      <c r="BI85" s="229"/>
      <c r="BJ85" s="229"/>
      <c r="BK85" s="229"/>
      <c r="BL85" s="229"/>
      <c r="BM85" s="229"/>
      <c r="BN85" s="229"/>
      <c r="BO85" s="229"/>
      <c r="BP85" s="229"/>
      <c r="BQ85" s="226">
        <v>79</v>
      </c>
      <c r="BR85" s="231"/>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18"/>
    </row>
    <row r="86" spans="1:131" ht="26.25" customHeight="1" x14ac:dyDescent="0.2">
      <c r="A86" s="226">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29"/>
      <c r="BF86" s="229"/>
      <c r="BG86" s="229"/>
      <c r="BH86" s="229"/>
      <c r="BI86" s="229"/>
      <c r="BJ86" s="229"/>
      <c r="BK86" s="229"/>
      <c r="BL86" s="229"/>
      <c r="BM86" s="229"/>
      <c r="BN86" s="229"/>
      <c r="BO86" s="229"/>
      <c r="BP86" s="229"/>
      <c r="BQ86" s="226">
        <v>80</v>
      </c>
      <c r="BR86" s="231"/>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18"/>
    </row>
    <row r="87" spans="1:131" ht="26.25" customHeight="1" x14ac:dyDescent="0.2">
      <c r="A87" s="232">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29"/>
      <c r="BF87" s="229"/>
      <c r="BG87" s="229"/>
      <c r="BH87" s="229"/>
      <c r="BI87" s="229"/>
      <c r="BJ87" s="229"/>
      <c r="BK87" s="229"/>
      <c r="BL87" s="229"/>
      <c r="BM87" s="229"/>
      <c r="BN87" s="229"/>
      <c r="BO87" s="229"/>
      <c r="BP87" s="229"/>
      <c r="BQ87" s="226">
        <v>81</v>
      </c>
      <c r="BR87" s="231"/>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18"/>
    </row>
    <row r="88" spans="1:131" ht="26.25" customHeight="1" thickBot="1" x14ac:dyDescent="0.25">
      <c r="A88" s="228" t="s">
        <v>376</v>
      </c>
      <c r="B88" s="937" t="s">
        <v>398</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v>16611</v>
      </c>
      <c r="AG88" s="959"/>
      <c r="AH88" s="959"/>
      <c r="AI88" s="959"/>
      <c r="AJ88" s="959"/>
      <c r="AK88" s="963"/>
      <c r="AL88" s="963"/>
      <c r="AM88" s="963"/>
      <c r="AN88" s="963"/>
      <c r="AO88" s="963"/>
      <c r="AP88" s="959">
        <v>10089</v>
      </c>
      <c r="AQ88" s="959"/>
      <c r="AR88" s="959"/>
      <c r="AS88" s="959"/>
      <c r="AT88" s="959"/>
      <c r="AU88" s="959">
        <v>2915</v>
      </c>
      <c r="AV88" s="959"/>
      <c r="AW88" s="959"/>
      <c r="AX88" s="959"/>
      <c r="AY88" s="959"/>
      <c r="AZ88" s="960"/>
      <c r="BA88" s="960"/>
      <c r="BB88" s="960"/>
      <c r="BC88" s="960"/>
      <c r="BD88" s="961"/>
      <c r="BE88" s="229"/>
      <c r="BF88" s="229"/>
      <c r="BG88" s="229"/>
      <c r="BH88" s="229"/>
      <c r="BI88" s="229"/>
      <c r="BJ88" s="229"/>
      <c r="BK88" s="229"/>
      <c r="BL88" s="229"/>
      <c r="BM88" s="229"/>
      <c r="BN88" s="229"/>
      <c r="BO88" s="229"/>
      <c r="BP88" s="229"/>
      <c r="BQ88" s="226">
        <v>82</v>
      </c>
      <c r="BR88" s="231"/>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376</v>
      </c>
      <c r="BR102" s="937" t="s">
        <v>399</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v>2</v>
      </c>
      <c r="CS102" s="953"/>
      <c r="CT102" s="953"/>
      <c r="CU102" s="953"/>
      <c r="CV102" s="954"/>
      <c r="CW102" s="952">
        <v>1</v>
      </c>
      <c r="CX102" s="953"/>
      <c r="CY102" s="953"/>
      <c r="CZ102" s="953"/>
      <c r="DA102" s="954"/>
      <c r="DB102" s="952" t="s">
        <v>542</v>
      </c>
      <c r="DC102" s="953"/>
      <c r="DD102" s="953"/>
      <c r="DE102" s="953"/>
      <c r="DF102" s="954"/>
      <c r="DG102" s="952">
        <v>331</v>
      </c>
      <c r="DH102" s="953"/>
      <c r="DI102" s="953"/>
      <c r="DJ102" s="953"/>
      <c r="DK102" s="954"/>
      <c r="DL102" s="952" t="s">
        <v>542</v>
      </c>
      <c r="DM102" s="953"/>
      <c r="DN102" s="953"/>
      <c r="DO102" s="953"/>
      <c r="DP102" s="954"/>
      <c r="DQ102" s="952" t="s">
        <v>542</v>
      </c>
      <c r="DR102" s="953"/>
      <c r="DS102" s="953"/>
      <c r="DT102" s="953"/>
      <c r="DU102" s="954"/>
      <c r="DV102" s="937"/>
      <c r="DW102" s="938"/>
      <c r="DX102" s="938"/>
      <c r="DY102" s="938"/>
      <c r="DZ102" s="939"/>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40" t="s">
        <v>400</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41" t="s">
        <v>401</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402</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403</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42" t="s">
        <v>404</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405</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18" customFormat="1" ht="26.25" customHeight="1" x14ac:dyDescent="0.2">
      <c r="A109" s="895" t="s">
        <v>406</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407</v>
      </c>
      <c r="AB109" s="896"/>
      <c r="AC109" s="896"/>
      <c r="AD109" s="896"/>
      <c r="AE109" s="897"/>
      <c r="AF109" s="898" t="s">
        <v>408</v>
      </c>
      <c r="AG109" s="896"/>
      <c r="AH109" s="896"/>
      <c r="AI109" s="896"/>
      <c r="AJ109" s="897"/>
      <c r="AK109" s="898" t="s">
        <v>294</v>
      </c>
      <c r="AL109" s="896"/>
      <c r="AM109" s="896"/>
      <c r="AN109" s="896"/>
      <c r="AO109" s="897"/>
      <c r="AP109" s="898" t="s">
        <v>409</v>
      </c>
      <c r="AQ109" s="896"/>
      <c r="AR109" s="896"/>
      <c r="AS109" s="896"/>
      <c r="AT109" s="929"/>
      <c r="AU109" s="895" t="s">
        <v>406</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407</v>
      </c>
      <c r="BR109" s="896"/>
      <c r="BS109" s="896"/>
      <c r="BT109" s="896"/>
      <c r="BU109" s="897"/>
      <c r="BV109" s="898" t="s">
        <v>408</v>
      </c>
      <c r="BW109" s="896"/>
      <c r="BX109" s="896"/>
      <c r="BY109" s="896"/>
      <c r="BZ109" s="897"/>
      <c r="CA109" s="898" t="s">
        <v>294</v>
      </c>
      <c r="CB109" s="896"/>
      <c r="CC109" s="896"/>
      <c r="CD109" s="896"/>
      <c r="CE109" s="897"/>
      <c r="CF109" s="936" t="s">
        <v>409</v>
      </c>
      <c r="CG109" s="936"/>
      <c r="CH109" s="936"/>
      <c r="CI109" s="936"/>
      <c r="CJ109" s="936"/>
      <c r="CK109" s="898" t="s">
        <v>410</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407</v>
      </c>
      <c r="DH109" s="896"/>
      <c r="DI109" s="896"/>
      <c r="DJ109" s="896"/>
      <c r="DK109" s="897"/>
      <c r="DL109" s="898" t="s">
        <v>408</v>
      </c>
      <c r="DM109" s="896"/>
      <c r="DN109" s="896"/>
      <c r="DO109" s="896"/>
      <c r="DP109" s="897"/>
      <c r="DQ109" s="898" t="s">
        <v>294</v>
      </c>
      <c r="DR109" s="896"/>
      <c r="DS109" s="896"/>
      <c r="DT109" s="896"/>
      <c r="DU109" s="897"/>
      <c r="DV109" s="898" t="s">
        <v>409</v>
      </c>
      <c r="DW109" s="896"/>
      <c r="DX109" s="896"/>
      <c r="DY109" s="896"/>
      <c r="DZ109" s="929"/>
    </row>
    <row r="110" spans="1:131" s="218" customFormat="1" ht="26.25" customHeight="1" x14ac:dyDescent="0.2">
      <c r="A110" s="807" t="s">
        <v>411</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1910373</v>
      </c>
      <c r="AB110" s="889"/>
      <c r="AC110" s="889"/>
      <c r="AD110" s="889"/>
      <c r="AE110" s="890"/>
      <c r="AF110" s="891">
        <v>1792178</v>
      </c>
      <c r="AG110" s="889"/>
      <c r="AH110" s="889"/>
      <c r="AI110" s="889"/>
      <c r="AJ110" s="890"/>
      <c r="AK110" s="891">
        <v>1752009</v>
      </c>
      <c r="AL110" s="889"/>
      <c r="AM110" s="889"/>
      <c r="AN110" s="889"/>
      <c r="AO110" s="890"/>
      <c r="AP110" s="892">
        <v>10.7</v>
      </c>
      <c r="AQ110" s="893"/>
      <c r="AR110" s="893"/>
      <c r="AS110" s="893"/>
      <c r="AT110" s="894"/>
      <c r="AU110" s="930" t="s">
        <v>69</v>
      </c>
      <c r="AV110" s="931"/>
      <c r="AW110" s="931"/>
      <c r="AX110" s="931"/>
      <c r="AY110" s="931"/>
      <c r="AZ110" s="860" t="s">
        <v>412</v>
      </c>
      <c r="BA110" s="808"/>
      <c r="BB110" s="808"/>
      <c r="BC110" s="808"/>
      <c r="BD110" s="808"/>
      <c r="BE110" s="808"/>
      <c r="BF110" s="808"/>
      <c r="BG110" s="808"/>
      <c r="BH110" s="808"/>
      <c r="BI110" s="808"/>
      <c r="BJ110" s="808"/>
      <c r="BK110" s="808"/>
      <c r="BL110" s="808"/>
      <c r="BM110" s="808"/>
      <c r="BN110" s="808"/>
      <c r="BO110" s="808"/>
      <c r="BP110" s="809"/>
      <c r="BQ110" s="861">
        <v>14703753</v>
      </c>
      <c r="BR110" s="842"/>
      <c r="BS110" s="842"/>
      <c r="BT110" s="842"/>
      <c r="BU110" s="842"/>
      <c r="BV110" s="842">
        <v>14149070</v>
      </c>
      <c r="BW110" s="842"/>
      <c r="BX110" s="842"/>
      <c r="BY110" s="842"/>
      <c r="BZ110" s="842"/>
      <c r="CA110" s="842">
        <v>13701903</v>
      </c>
      <c r="CB110" s="842"/>
      <c r="CC110" s="842"/>
      <c r="CD110" s="842"/>
      <c r="CE110" s="842"/>
      <c r="CF110" s="866">
        <v>83.7</v>
      </c>
      <c r="CG110" s="867"/>
      <c r="CH110" s="867"/>
      <c r="CI110" s="867"/>
      <c r="CJ110" s="867"/>
      <c r="CK110" s="926" t="s">
        <v>413</v>
      </c>
      <c r="CL110" s="819"/>
      <c r="CM110" s="860" t="s">
        <v>414</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122</v>
      </c>
      <c r="DH110" s="842"/>
      <c r="DI110" s="842"/>
      <c r="DJ110" s="842"/>
      <c r="DK110" s="842"/>
      <c r="DL110" s="842" t="s">
        <v>122</v>
      </c>
      <c r="DM110" s="842"/>
      <c r="DN110" s="842"/>
      <c r="DO110" s="842"/>
      <c r="DP110" s="842"/>
      <c r="DQ110" s="842" t="s">
        <v>122</v>
      </c>
      <c r="DR110" s="842"/>
      <c r="DS110" s="842"/>
      <c r="DT110" s="842"/>
      <c r="DU110" s="842"/>
      <c r="DV110" s="843" t="s">
        <v>122</v>
      </c>
      <c r="DW110" s="843"/>
      <c r="DX110" s="843"/>
      <c r="DY110" s="843"/>
      <c r="DZ110" s="844"/>
    </row>
    <row r="111" spans="1:131" s="218" customFormat="1" ht="26.25" customHeight="1" x14ac:dyDescent="0.2">
      <c r="A111" s="774" t="s">
        <v>415</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416</v>
      </c>
      <c r="BA111" s="752"/>
      <c r="BB111" s="752"/>
      <c r="BC111" s="752"/>
      <c r="BD111" s="752"/>
      <c r="BE111" s="752"/>
      <c r="BF111" s="752"/>
      <c r="BG111" s="752"/>
      <c r="BH111" s="752"/>
      <c r="BI111" s="752"/>
      <c r="BJ111" s="752"/>
      <c r="BK111" s="752"/>
      <c r="BL111" s="752"/>
      <c r="BM111" s="752"/>
      <c r="BN111" s="752"/>
      <c r="BO111" s="752"/>
      <c r="BP111" s="753"/>
      <c r="BQ111" s="816">
        <v>299322</v>
      </c>
      <c r="BR111" s="817"/>
      <c r="BS111" s="817"/>
      <c r="BT111" s="817"/>
      <c r="BU111" s="817"/>
      <c r="BV111" s="817">
        <v>328272</v>
      </c>
      <c r="BW111" s="817"/>
      <c r="BX111" s="817"/>
      <c r="BY111" s="817"/>
      <c r="BZ111" s="817"/>
      <c r="CA111" s="817">
        <v>330599</v>
      </c>
      <c r="CB111" s="817"/>
      <c r="CC111" s="817"/>
      <c r="CD111" s="817"/>
      <c r="CE111" s="817"/>
      <c r="CF111" s="875">
        <v>2</v>
      </c>
      <c r="CG111" s="876"/>
      <c r="CH111" s="876"/>
      <c r="CI111" s="876"/>
      <c r="CJ111" s="876"/>
      <c r="CK111" s="927"/>
      <c r="CL111" s="821"/>
      <c r="CM111" s="815" t="s">
        <v>417</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122</v>
      </c>
      <c r="DH111" s="817"/>
      <c r="DI111" s="817"/>
      <c r="DJ111" s="817"/>
      <c r="DK111" s="817"/>
      <c r="DL111" s="817" t="s">
        <v>122</v>
      </c>
      <c r="DM111" s="817"/>
      <c r="DN111" s="817"/>
      <c r="DO111" s="817"/>
      <c r="DP111" s="817"/>
      <c r="DQ111" s="817" t="s">
        <v>122</v>
      </c>
      <c r="DR111" s="817"/>
      <c r="DS111" s="817"/>
      <c r="DT111" s="817"/>
      <c r="DU111" s="817"/>
      <c r="DV111" s="794" t="s">
        <v>122</v>
      </c>
      <c r="DW111" s="794"/>
      <c r="DX111" s="794"/>
      <c r="DY111" s="794"/>
      <c r="DZ111" s="795"/>
    </row>
    <row r="112" spans="1:131" s="218" customFormat="1" ht="26.25" customHeight="1" x14ac:dyDescent="0.2">
      <c r="A112" s="912" t="s">
        <v>418</v>
      </c>
      <c r="B112" s="913"/>
      <c r="C112" s="752" t="s">
        <v>419</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5" t="s">
        <v>420</v>
      </c>
      <c r="BA112" s="752"/>
      <c r="BB112" s="752"/>
      <c r="BC112" s="752"/>
      <c r="BD112" s="752"/>
      <c r="BE112" s="752"/>
      <c r="BF112" s="752"/>
      <c r="BG112" s="752"/>
      <c r="BH112" s="752"/>
      <c r="BI112" s="752"/>
      <c r="BJ112" s="752"/>
      <c r="BK112" s="752"/>
      <c r="BL112" s="752"/>
      <c r="BM112" s="752"/>
      <c r="BN112" s="752"/>
      <c r="BO112" s="752"/>
      <c r="BP112" s="753"/>
      <c r="BQ112" s="816">
        <v>3904931</v>
      </c>
      <c r="BR112" s="817"/>
      <c r="BS112" s="817"/>
      <c r="BT112" s="817"/>
      <c r="BU112" s="817"/>
      <c r="BV112" s="817">
        <v>3054644</v>
      </c>
      <c r="BW112" s="817"/>
      <c r="BX112" s="817"/>
      <c r="BY112" s="817"/>
      <c r="BZ112" s="817"/>
      <c r="CA112" s="817">
        <v>2201552</v>
      </c>
      <c r="CB112" s="817"/>
      <c r="CC112" s="817"/>
      <c r="CD112" s="817"/>
      <c r="CE112" s="817"/>
      <c r="CF112" s="875">
        <v>13.4</v>
      </c>
      <c r="CG112" s="876"/>
      <c r="CH112" s="876"/>
      <c r="CI112" s="876"/>
      <c r="CJ112" s="876"/>
      <c r="CK112" s="927"/>
      <c r="CL112" s="821"/>
      <c r="CM112" s="815" t="s">
        <v>421</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18" customFormat="1" ht="26.25" customHeight="1" x14ac:dyDescent="0.2">
      <c r="A113" s="914"/>
      <c r="B113" s="915"/>
      <c r="C113" s="752" t="s">
        <v>422</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661633</v>
      </c>
      <c r="AB113" s="919"/>
      <c r="AC113" s="919"/>
      <c r="AD113" s="919"/>
      <c r="AE113" s="920"/>
      <c r="AF113" s="921">
        <v>231986</v>
      </c>
      <c r="AG113" s="919"/>
      <c r="AH113" s="919"/>
      <c r="AI113" s="919"/>
      <c r="AJ113" s="920"/>
      <c r="AK113" s="921">
        <v>212149</v>
      </c>
      <c r="AL113" s="919"/>
      <c r="AM113" s="919"/>
      <c r="AN113" s="919"/>
      <c r="AO113" s="920"/>
      <c r="AP113" s="922">
        <v>1.3</v>
      </c>
      <c r="AQ113" s="923"/>
      <c r="AR113" s="923"/>
      <c r="AS113" s="923"/>
      <c r="AT113" s="924"/>
      <c r="AU113" s="932"/>
      <c r="AV113" s="933"/>
      <c r="AW113" s="933"/>
      <c r="AX113" s="933"/>
      <c r="AY113" s="933"/>
      <c r="AZ113" s="815" t="s">
        <v>423</v>
      </c>
      <c r="BA113" s="752"/>
      <c r="BB113" s="752"/>
      <c r="BC113" s="752"/>
      <c r="BD113" s="752"/>
      <c r="BE113" s="752"/>
      <c r="BF113" s="752"/>
      <c r="BG113" s="752"/>
      <c r="BH113" s="752"/>
      <c r="BI113" s="752"/>
      <c r="BJ113" s="752"/>
      <c r="BK113" s="752"/>
      <c r="BL113" s="752"/>
      <c r="BM113" s="752"/>
      <c r="BN113" s="752"/>
      <c r="BO113" s="752"/>
      <c r="BP113" s="753"/>
      <c r="BQ113" s="816">
        <v>3174678</v>
      </c>
      <c r="BR113" s="817"/>
      <c r="BS113" s="817"/>
      <c r="BT113" s="817"/>
      <c r="BU113" s="817"/>
      <c r="BV113" s="817">
        <v>2915804</v>
      </c>
      <c r="BW113" s="817"/>
      <c r="BX113" s="817"/>
      <c r="BY113" s="817"/>
      <c r="BZ113" s="817"/>
      <c r="CA113" s="817">
        <v>2915699</v>
      </c>
      <c r="CB113" s="817"/>
      <c r="CC113" s="817"/>
      <c r="CD113" s="817"/>
      <c r="CE113" s="817"/>
      <c r="CF113" s="875">
        <v>17.8</v>
      </c>
      <c r="CG113" s="876"/>
      <c r="CH113" s="876"/>
      <c r="CI113" s="876"/>
      <c r="CJ113" s="876"/>
      <c r="CK113" s="927"/>
      <c r="CL113" s="821"/>
      <c r="CM113" s="815" t="s">
        <v>424</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18" customFormat="1" ht="26.25" customHeight="1" x14ac:dyDescent="0.2">
      <c r="A114" s="914"/>
      <c r="B114" s="915"/>
      <c r="C114" s="752" t="s">
        <v>425</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297354</v>
      </c>
      <c r="AB114" s="780"/>
      <c r="AC114" s="780"/>
      <c r="AD114" s="780"/>
      <c r="AE114" s="781"/>
      <c r="AF114" s="782">
        <v>298107</v>
      </c>
      <c r="AG114" s="780"/>
      <c r="AH114" s="780"/>
      <c r="AI114" s="780"/>
      <c r="AJ114" s="781"/>
      <c r="AK114" s="782">
        <v>193513</v>
      </c>
      <c r="AL114" s="780"/>
      <c r="AM114" s="780"/>
      <c r="AN114" s="780"/>
      <c r="AO114" s="781"/>
      <c r="AP114" s="824">
        <v>1.2</v>
      </c>
      <c r="AQ114" s="825"/>
      <c r="AR114" s="825"/>
      <c r="AS114" s="825"/>
      <c r="AT114" s="826"/>
      <c r="AU114" s="932"/>
      <c r="AV114" s="933"/>
      <c r="AW114" s="933"/>
      <c r="AX114" s="933"/>
      <c r="AY114" s="933"/>
      <c r="AZ114" s="815" t="s">
        <v>426</v>
      </c>
      <c r="BA114" s="752"/>
      <c r="BB114" s="752"/>
      <c r="BC114" s="752"/>
      <c r="BD114" s="752"/>
      <c r="BE114" s="752"/>
      <c r="BF114" s="752"/>
      <c r="BG114" s="752"/>
      <c r="BH114" s="752"/>
      <c r="BI114" s="752"/>
      <c r="BJ114" s="752"/>
      <c r="BK114" s="752"/>
      <c r="BL114" s="752"/>
      <c r="BM114" s="752"/>
      <c r="BN114" s="752"/>
      <c r="BO114" s="752"/>
      <c r="BP114" s="753"/>
      <c r="BQ114" s="816">
        <v>4673269</v>
      </c>
      <c r="BR114" s="817"/>
      <c r="BS114" s="817"/>
      <c r="BT114" s="817"/>
      <c r="BU114" s="817"/>
      <c r="BV114" s="817">
        <v>4676567</v>
      </c>
      <c r="BW114" s="817"/>
      <c r="BX114" s="817"/>
      <c r="BY114" s="817"/>
      <c r="BZ114" s="817"/>
      <c r="CA114" s="817">
        <v>4633531</v>
      </c>
      <c r="CB114" s="817"/>
      <c r="CC114" s="817"/>
      <c r="CD114" s="817"/>
      <c r="CE114" s="817"/>
      <c r="CF114" s="875">
        <v>28.3</v>
      </c>
      <c r="CG114" s="876"/>
      <c r="CH114" s="876"/>
      <c r="CI114" s="876"/>
      <c r="CJ114" s="876"/>
      <c r="CK114" s="927"/>
      <c r="CL114" s="821"/>
      <c r="CM114" s="815" t="s">
        <v>427</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18" customFormat="1" ht="26.25" customHeight="1" x14ac:dyDescent="0.2">
      <c r="A115" s="914"/>
      <c r="B115" s="915"/>
      <c r="C115" s="752" t="s">
        <v>428</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v>236</v>
      </c>
      <c r="AB115" s="919"/>
      <c r="AC115" s="919"/>
      <c r="AD115" s="919"/>
      <c r="AE115" s="920"/>
      <c r="AF115" s="921">
        <v>428</v>
      </c>
      <c r="AG115" s="919"/>
      <c r="AH115" s="919"/>
      <c r="AI115" s="919"/>
      <c r="AJ115" s="920"/>
      <c r="AK115" s="921">
        <v>495</v>
      </c>
      <c r="AL115" s="919"/>
      <c r="AM115" s="919"/>
      <c r="AN115" s="919"/>
      <c r="AO115" s="920"/>
      <c r="AP115" s="922">
        <v>0</v>
      </c>
      <c r="AQ115" s="923"/>
      <c r="AR115" s="923"/>
      <c r="AS115" s="923"/>
      <c r="AT115" s="924"/>
      <c r="AU115" s="932"/>
      <c r="AV115" s="933"/>
      <c r="AW115" s="933"/>
      <c r="AX115" s="933"/>
      <c r="AY115" s="933"/>
      <c r="AZ115" s="815" t="s">
        <v>429</v>
      </c>
      <c r="BA115" s="752"/>
      <c r="BB115" s="752"/>
      <c r="BC115" s="752"/>
      <c r="BD115" s="752"/>
      <c r="BE115" s="752"/>
      <c r="BF115" s="752"/>
      <c r="BG115" s="752"/>
      <c r="BH115" s="752"/>
      <c r="BI115" s="752"/>
      <c r="BJ115" s="752"/>
      <c r="BK115" s="752"/>
      <c r="BL115" s="752"/>
      <c r="BM115" s="752"/>
      <c r="BN115" s="752"/>
      <c r="BO115" s="752"/>
      <c r="BP115" s="753"/>
      <c r="BQ115" s="816" t="s">
        <v>122</v>
      </c>
      <c r="BR115" s="817"/>
      <c r="BS115" s="817"/>
      <c r="BT115" s="817"/>
      <c r="BU115" s="817"/>
      <c r="BV115" s="817" t="s">
        <v>122</v>
      </c>
      <c r="BW115" s="817"/>
      <c r="BX115" s="817"/>
      <c r="BY115" s="817"/>
      <c r="BZ115" s="817"/>
      <c r="CA115" s="817" t="s">
        <v>122</v>
      </c>
      <c r="CB115" s="817"/>
      <c r="CC115" s="817"/>
      <c r="CD115" s="817"/>
      <c r="CE115" s="817"/>
      <c r="CF115" s="875" t="s">
        <v>122</v>
      </c>
      <c r="CG115" s="876"/>
      <c r="CH115" s="876"/>
      <c r="CI115" s="876"/>
      <c r="CJ115" s="876"/>
      <c r="CK115" s="927"/>
      <c r="CL115" s="821"/>
      <c r="CM115" s="815" t="s">
        <v>430</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v>299322</v>
      </c>
      <c r="DH115" s="780"/>
      <c r="DI115" s="780"/>
      <c r="DJ115" s="780"/>
      <c r="DK115" s="781"/>
      <c r="DL115" s="782">
        <v>328272</v>
      </c>
      <c r="DM115" s="780"/>
      <c r="DN115" s="780"/>
      <c r="DO115" s="780"/>
      <c r="DP115" s="781"/>
      <c r="DQ115" s="782">
        <v>330599</v>
      </c>
      <c r="DR115" s="780"/>
      <c r="DS115" s="780"/>
      <c r="DT115" s="780"/>
      <c r="DU115" s="781"/>
      <c r="DV115" s="824">
        <v>2</v>
      </c>
      <c r="DW115" s="825"/>
      <c r="DX115" s="825"/>
      <c r="DY115" s="825"/>
      <c r="DZ115" s="826"/>
    </row>
    <row r="116" spans="1:130" s="218" customFormat="1" ht="26.25" customHeight="1" x14ac:dyDescent="0.2">
      <c r="A116" s="916"/>
      <c r="B116" s="917"/>
      <c r="C116" s="839" t="s">
        <v>431</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122</v>
      </c>
      <c r="AB116" s="780"/>
      <c r="AC116" s="780"/>
      <c r="AD116" s="780"/>
      <c r="AE116" s="781"/>
      <c r="AF116" s="782" t="s">
        <v>122</v>
      </c>
      <c r="AG116" s="780"/>
      <c r="AH116" s="780"/>
      <c r="AI116" s="780"/>
      <c r="AJ116" s="781"/>
      <c r="AK116" s="782" t="s">
        <v>122</v>
      </c>
      <c r="AL116" s="780"/>
      <c r="AM116" s="780"/>
      <c r="AN116" s="780"/>
      <c r="AO116" s="781"/>
      <c r="AP116" s="824" t="s">
        <v>122</v>
      </c>
      <c r="AQ116" s="825"/>
      <c r="AR116" s="825"/>
      <c r="AS116" s="825"/>
      <c r="AT116" s="826"/>
      <c r="AU116" s="932"/>
      <c r="AV116" s="933"/>
      <c r="AW116" s="933"/>
      <c r="AX116" s="933"/>
      <c r="AY116" s="933"/>
      <c r="AZ116" s="909" t="s">
        <v>432</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433</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122</v>
      </c>
      <c r="DH116" s="780"/>
      <c r="DI116" s="780"/>
      <c r="DJ116" s="780"/>
      <c r="DK116" s="781"/>
      <c r="DL116" s="782" t="s">
        <v>122</v>
      </c>
      <c r="DM116" s="780"/>
      <c r="DN116" s="780"/>
      <c r="DO116" s="780"/>
      <c r="DP116" s="781"/>
      <c r="DQ116" s="782" t="s">
        <v>122</v>
      </c>
      <c r="DR116" s="780"/>
      <c r="DS116" s="780"/>
      <c r="DT116" s="780"/>
      <c r="DU116" s="781"/>
      <c r="DV116" s="824" t="s">
        <v>122</v>
      </c>
      <c r="DW116" s="825"/>
      <c r="DX116" s="825"/>
      <c r="DY116" s="825"/>
      <c r="DZ116" s="826"/>
    </row>
    <row r="117" spans="1:130" s="218" customFormat="1" ht="26.25" customHeight="1" x14ac:dyDescent="0.2">
      <c r="A117" s="895" t="s">
        <v>177</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434</v>
      </c>
      <c r="Z117" s="897"/>
      <c r="AA117" s="902">
        <v>2869596</v>
      </c>
      <c r="AB117" s="903"/>
      <c r="AC117" s="903"/>
      <c r="AD117" s="903"/>
      <c r="AE117" s="904"/>
      <c r="AF117" s="905">
        <v>2322699</v>
      </c>
      <c r="AG117" s="903"/>
      <c r="AH117" s="903"/>
      <c r="AI117" s="903"/>
      <c r="AJ117" s="904"/>
      <c r="AK117" s="905">
        <v>2158166</v>
      </c>
      <c r="AL117" s="903"/>
      <c r="AM117" s="903"/>
      <c r="AN117" s="903"/>
      <c r="AO117" s="904"/>
      <c r="AP117" s="906"/>
      <c r="AQ117" s="907"/>
      <c r="AR117" s="907"/>
      <c r="AS117" s="907"/>
      <c r="AT117" s="908"/>
      <c r="AU117" s="932"/>
      <c r="AV117" s="933"/>
      <c r="AW117" s="933"/>
      <c r="AX117" s="933"/>
      <c r="AY117" s="933"/>
      <c r="AZ117" s="863" t="s">
        <v>435</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436</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18" customFormat="1" ht="26.25" customHeight="1" x14ac:dyDescent="0.2">
      <c r="A118" s="895" t="s">
        <v>410</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407</v>
      </c>
      <c r="AB118" s="896"/>
      <c r="AC118" s="896"/>
      <c r="AD118" s="896"/>
      <c r="AE118" s="897"/>
      <c r="AF118" s="898" t="s">
        <v>408</v>
      </c>
      <c r="AG118" s="896"/>
      <c r="AH118" s="896"/>
      <c r="AI118" s="896"/>
      <c r="AJ118" s="897"/>
      <c r="AK118" s="898" t="s">
        <v>294</v>
      </c>
      <c r="AL118" s="896"/>
      <c r="AM118" s="896"/>
      <c r="AN118" s="896"/>
      <c r="AO118" s="897"/>
      <c r="AP118" s="899" t="s">
        <v>409</v>
      </c>
      <c r="AQ118" s="900"/>
      <c r="AR118" s="900"/>
      <c r="AS118" s="900"/>
      <c r="AT118" s="901"/>
      <c r="AU118" s="932"/>
      <c r="AV118" s="933"/>
      <c r="AW118" s="933"/>
      <c r="AX118" s="933"/>
      <c r="AY118" s="933"/>
      <c r="AZ118" s="838" t="s">
        <v>437</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438</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18" customFormat="1" ht="26.25" customHeight="1" x14ac:dyDescent="0.2">
      <c r="A119" s="818" t="s">
        <v>413</v>
      </c>
      <c r="B119" s="819"/>
      <c r="C119" s="860" t="s">
        <v>414</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934"/>
      <c r="AV119" s="935"/>
      <c r="AW119" s="935"/>
      <c r="AX119" s="935"/>
      <c r="AY119" s="935"/>
      <c r="AZ119" s="239" t="s">
        <v>177</v>
      </c>
      <c r="BA119" s="239"/>
      <c r="BB119" s="239"/>
      <c r="BC119" s="239"/>
      <c r="BD119" s="239"/>
      <c r="BE119" s="239"/>
      <c r="BF119" s="239"/>
      <c r="BG119" s="239"/>
      <c r="BH119" s="239"/>
      <c r="BI119" s="239"/>
      <c r="BJ119" s="239"/>
      <c r="BK119" s="239"/>
      <c r="BL119" s="239"/>
      <c r="BM119" s="239"/>
      <c r="BN119" s="239"/>
      <c r="BO119" s="877" t="s">
        <v>439</v>
      </c>
      <c r="BP119" s="878"/>
      <c r="BQ119" s="879">
        <v>26755953</v>
      </c>
      <c r="BR119" s="845"/>
      <c r="BS119" s="845"/>
      <c r="BT119" s="845"/>
      <c r="BU119" s="845"/>
      <c r="BV119" s="845">
        <v>25124357</v>
      </c>
      <c r="BW119" s="845"/>
      <c r="BX119" s="845"/>
      <c r="BY119" s="845"/>
      <c r="BZ119" s="845"/>
      <c r="CA119" s="845">
        <v>23783284</v>
      </c>
      <c r="CB119" s="845"/>
      <c r="CC119" s="845"/>
      <c r="CD119" s="845"/>
      <c r="CE119" s="845"/>
      <c r="CF119" s="748"/>
      <c r="CG119" s="749"/>
      <c r="CH119" s="749"/>
      <c r="CI119" s="749"/>
      <c r="CJ119" s="834"/>
      <c r="CK119" s="928"/>
      <c r="CL119" s="823"/>
      <c r="CM119" s="838" t="s">
        <v>440</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122</v>
      </c>
      <c r="DH119" s="764"/>
      <c r="DI119" s="764"/>
      <c r="DJ119" s="764"/>
      <c r="DK119" s="765"/>
      <c r="DL119" s="766" t="s">
        <v>122</v>
      </c>
      <c r="DM119" s="764"/>
      <c r="DN119" s="764"/>
      <c r="DO119" s="764"/>
      <c r="DP119" s="765"/>
      <c r="DQ119" s="766" t="s">
        <v>122</v>
      </c>
      <c r="DR119" s="764"/>
      <c r="DS119" s="764"/>
      <c r="DT119" s="764"/>
      <c r="DU119" s="765"/>
      <c r="DV119" s="848" t="s">
        <v>122</v>
      </c>
      <c r="DW119" s="849"/>
      <c r="DX119" s="849"/>
      <c r="DY119" s="849"/>
      <c r="DZ119" s="850"/>
    </row>
    <row r="120" spans="1:130" s="218" customFormat="1" ht="26.25" customHeight="1" x14ac:dyDescent="0.2">
      <c r="A120" s="820"/>
      <c r="B120" s="821"/>
      <c r="C120" s="815" t="s">
        <v>417</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441</v>
      </c>
      <c r="AV120" s="881"/>
      <c r="AW120" s="881"/>
      <c r="AX120" s="881"/>
      <c r="AY120" s="882"/>
      <c r="AZ120" s="860" t="s">
        <v>442</v>
      </c>
      <c r="BA120" s="808"/>
      <c r="BB120" s="808"/>
      <c r="BC120" s="808"/>
      <c r="BD120" s="808"/>
      <c r="BE120" s="808"/>
      <c r="BF120" s="808"/>
      <c r="BG120" s="808"/>
      <c r="BH120" s="808"/>
      <c r="BI120" s="808"/>
      <c r="BJ120" s="808"/>
      <c r="BK120" s="808"/>
      <c r="BL120" s="808"/>
      <c r="BM120" s="808"/>
      <c r="BN120" s="808"/>
      <c r="BO120" s="808"/>
      <c r="BP120" s="809"/>
      <c r="BQ120" s="861">
        <v>7054703</v>
      </c>
      <c r="BR120" s="842"/>
      <c r="BS120" s="842"/>
      <c r="BT120" s="842"/>
      <c r="BU120" s="842"/>
      <c r="BV120" s="842">
        <v>8474496</v>
      </c>
      <c r="BW120" s="842"/>
      <c r="BX120" s="842"/>
      <c r="BY120" s="842"/>
      <c r="BZ120" s="842"/>
      <c r="CA120" s="842">
        <v>8738326</v>
      </c>
      <c r="CB120" s="842"/>
      <c r="CC120" s="842"/>
      <c r="CD120" s="842"/>
      <c r="CE120" s="842"/>
      <c r="CF120" s="866">
        <v>53.4</v>
      </c>
      <c r="CG120" s="867"/>
      <c r="CH120" s="867"/>
      <c r="CI120" s="867"/>
      <c r="CJ120" s="867"/>
      <c r="CK120" s="868" t="s">
        <v>443</v>
      </c>
      <c r="CL120" s="852"/>
      <c r="CM120" s="852"/>
      <c r="CN120" s="852"/>
      <c r="CO120" s="853"/>
      <c r="CP120" s="872" t="s">
        <v>391</v>
      </c>
      <c r="CQ120" s="873"/>
      <c r="CR120" s="873"/>
      <c r="CS120" s="873"/>
      <c r="CT120" s="873"/>
      <c r="CU120" s="873"/>
      <c r="CV120" s="873"/>
      <c r="CW120" s="873"/>
      <c r="CX120" s="873"/>
      <c r="CY120" s="873"/>
      <c r="CZ120" s="873"/>
      <c r="DA120" s="873"/>
      <c r="DB120" s="873"/>
      <c r="DC120" s="873"/>
      <c r="DD120" s="873"/>
      <c r="DE120" s="873"/>
      <c r="DF120" s="874"/>
      <c r="DG120" s="861">
        <v>3904931</v>
      </c>
      <c r="DH120" s="842"/>
      <c r="DI120" s="842"/>
      <c r="DJ120" s="842"/>
      <c r="DK120" s="842"/>
      <c r="DL120" s="842">
        <v>3054644</v>
      </c>
      <c r="DM120" s="842"/>
      <c r="DN120" s="842"/>
      <c r="DO120" s="842"/>
      <c r="DP120" s="842"/>
      <c r="DQ120" s="842">
        <v>2201552</v>
      </c>
      <c r="DR120" s="842"/>
      <c r="DS120" s="842"/>
      <c r="DT120" s="842"/>
      <c r="DU120" s="842"/>
      <c r="DV120" s="843">
        <v>13.4</v>
      </c>
      <c r="DW120" s="843"/>
      <c r="DX120" s="843"/>
      <c r="DY120" s="843"/>
      <c r="DZ120" s="844"/>
    </row>
    <row r="121" spans="1:130" s="218" customFormat="1" ht="26.25" customHeight="1" x14ac:dyDescent="0.2">
      <c r="A121" s="820"/>
      <c r="B121" s="821"/>
      <c r="C121" s="863" t="s">
        <v>444</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445</v>
      </c>
      <c r="BA121" s="752"/>
      <c r="BB121" s="752"/>
      <c r="BC121" s="752"/>
      <c r="BD121" s="752"/>
      <c r="BE121" s="752"/>
      <c r="BF121" s="752"/>
      <c r="BG121" s="752"/>
      <c r="BH121" s="752"/>
      <c r="BI121" s="752"/>
      <c r="BJ121" s="752"/>
      <c r="BK121" s="752"/>
      <c r="BL121" s="752"/>
      <c r="BM121" s="752"/>
      <c r="BN121" s="752"/>
      <c r="BO121" s="752"/>
      <c r="BP121" s="753"/>
      <c r="BQ121" s="816">
        <v>2483061</v>
      </c>
      <c r="BR121" s="817"/>
      <c r="BS121" s="817"/>
      <c r="BT121" s="817"/>
      <c r="BU121" s="817"/>
      <c r="BV121" s="817">
        <v>2728309</v>
      </c>
      <c r="BW121" s="817"/>
      <c r="BX121" s="817"/>
      <c r="BY121" s="817"/>
      <c r="BZ121" s="817"/>
      <c r="CA121" s="817">
        <v>2509964</v>
      </c>
      <c r="CB121" s="817"/>
      <c r="CC121" s="817"/>
      <c r="CD121" s="817"/>
      <c r="CE121" s="817"/>
      <c r="CF121" s="875">
        <v>15.3</v>
      </c>
      <c r="CG121" s="876"/>
      <c r="CH121" s="876"/>
      <c r="CI121" s="876"/>
      <c r="CJ121" s="876"/>
      <c r="CK121" s="869"/>
      <c r="CL121" s="855"/>
      <c r="CM121" s="855"/>
      <c r="CN121" s="855"/>
      <c r="CO121" s="856"/>
      <c r="CP121" s="835" t="s">
        <v>389</v>
      </c>
      <c r="CQ121" s="836"/>
      <c r="CR121" s="836"/>
      <c r="CS121" s="836"/>
      <c r="CT121" s="836"/>
      <c r="CU121" s="836"/>
      <c r="CV121" s="836"/>
      <c r="CW121" s="836"/>
      <c r="CX121" s="836"/>
      <c r="CY121" s="836"/>
      <c r="CZ121" s="836"/>
      <c r="DA121" s="836"/>
      <c r="DB121" s="836"/>
      <c r="DC121" s="836"/>
      <c r="DD121" s="836"/>
      <c r="DE121" s="836"/>
      <c r="DF121" s="837"/>
      <c r="DG121" s="816" t="s">
        <v>122</v>
      </c>
      <c r="DH121" s="817"/>
      <c r="DI121" s="817"/>
      <c r="DJ121" s="817"/>
      <c r="DK121" s="817"/>
      <c r="DL121" s="817" t="s">
        <v>122</v>
      </c>
      <c r="DM121" s="817"/>
      <c r="DN121" s="817"/>
      <c r="DO121" s="817"/>
      <c r="DP121" s="817"/>
      <c r="DQ121" s="817" t="s">
        <v>122</v>
      </c>
      <c r="DR121" s="817"/>
      <c r="DS121" s="817"/>
      <c r="DT121" s="817"/>
      <c r="DU121" s="817"/>
      <c r="DV121" s="794" t="s">
        <v>122</v>
      </c>
      <c r="DW121" s="794"/>
      <c r="DX121" s="794"/>
      <c r="DY121" s="794"/>
      <c r="DZ121" s="795"/>
    </row>
    <row r="122" spans="1:130" s="218" customFormat="1" ht="26.25" customHeight="1" x14ac:dyDescent="0.2">
      <c r="A122" s="820"/>
      <c r="B122" s="821"/>
      <c r="C122" s="815" t="s">
        <v>427</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446</v>
      </c>
      <c r="BA122" s="839"/>
      <c r="BB122" s="839"/>
      <c r="BC122" s="839"/>
      <c r="BD122" s="839"/>
      <c r="BE122" s="839"/>
      <c r="BF122" s="839"/>
      <c r="BG122" s="839"/>
      <c r="BH122" s="839"/>
      <c r="BI122" s="839"/>
      <c r="BJ122" s="839"/>
      <c r="BK122" s="839"/>
      <c r="BL122" s="839"/>
      <c r="BM122" s="839"/>
      <c r="BN122" s="839"/>
      <c r="BO122" s="839"/>
      <c r="BP122" s="840"/>
      <c r="BQ122" s="879">
        <v>19098633</v>
      </c>
      <c r="BR122" s="845"/>
      <c r="BS122" s="845"/>
      <c r="BT122" s="845"/>
      <c r="BU122" s="845"/>
      <c r="BV122" s="845">
        <v>18371327</v>
      </c>
      <c r="BW122" s="845"/>
      <c r="BX122" s="845"/>
      <c r="BY122" s="845"/>
      <c r="BZ122" s="845"/>
      <c r="CA122" s="845">
        <v>17206703</v>
      </c>
      <c r="CB122" s="845"/>
      <c r="CC122" s="845"/>
      <c r="CD122" s="845"/>
      <c r="CE122" s="845"/>
      <c r="CF122" s="846">
        <v>105.1</v>
      </c>
      <c r="CG122" s="847"/>
      <c r="CH122" s="847"/>
      <c r="CI122" s="847"/>
      <c r="CJ122" s="847"/>
      <c r="CK122" s="869"/>
      <c r="CL122" s="855"/>
      <c r="CM122" s="855"/>
      <c r="CN122" s="855"/>
      <c r="CO122" s="856"/>
      <c r="CP122" s="835" t="s">
        <v>390</v>
      </c>
      <c r="CQ122" s="836"/>
      <c r="CR122" s="836"/>
      <c r="CS122" s="836"/>
      <c r="CT122" s="836"/>
      <c r="CU122" s="836"/>
      <c r="CV122" s="836"/>
      <c r="CW122" s="836"/>
      <c r="CX122" s="836"/>
      <c r="CY122" s="836"/>
      <c r="CZ122" s="836"/>
      <c r="DA122" s="836"/>
      <c r="DB122" s="836"/>
      <c r="DC122" s="836"/>
      <c r="DD122" s="836"/>
      <c r="DE122" s="836"/>
      <c r="DF122" s="837"/>
      <c r="DG122" s="816" t="s">
        <v>122</v>
      </c>
      <c r="DH122" s="817"/>
      <c r="DI122" s="817"/>
      <c r="DJ122" s="817"/>
      <c r="DK122" s="817"/>
      <c r="DL122" s="817" t="s">
        <v>122</v>
      </c>
      <c r="DM122" s="817"/>
      <c r="DN122" s="817"/>
      <c r="DO122" s="817"/>
      <c r="DP122" s="817"/>
      <c r="DQ122" s="817" t="s">
        <v>122</v>
      </c>
      <c r="DR122" s="817"/>
      <c r="DS122" s="817"/>
      <c r="DT122" s="817"/>
      <c r="DU122" s="817"/>
      <c r="DV122" s="794" t="s">
        <v>122</v>
      </c>
      <c r="DW122" s="794"/>
      <c r="DX122" s="794"/>
      <c r="DY122" s="794"/>
      <c r="DZ122" s="795"/>
    </row>
    <row r="123" spans="1:130" s="218" customFormat="1" ht="26.25" customHeight="1" x14ac:dyDescent="0.2">
      <c r="A123" s="820"/>
      <c r="B123" s="821"/>
      <c r="C123" s="815" t="s">
        <v>433</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39" t="s">
        <v>177</v>
      </c>
      <c r="BA123" s="239"/>
      <c r="BB123" s="239"/>
      <c r="BC123" s="239"/>
      <c r="BD123" s="239"/>
      <c r="BE123" s="239"/>
      <c r="BF123" s="239"/>
      <c r="BG123" s="239"/>
      <c r="BH123" s="239"/>
      <c r="BI123" s="239"/>
      <c r="BJ123" s="239"/>
      <c r="BK123" s="239"/>
      <c r="BL123" s="239"/>
      <c r="BM123" s="239"/>
      <c r="BN123" s="239"/>
      <c r="BO123" s="877" t="s">
        <v>447</v>
      </c>
      <c r="BP123" s="878"/>
      <c r="BQ123" s="832">
        <v>28636397</v>
      </c>
      <c r="BR123" s="833"/>
      <c r="BS123" s="833"/>
      <c r="BT123" s="833"/>
      <c r="BU123" s="833"/>
      <c r="BV123" s="833">
        <v>29574132</v>
      </c>
      <c r="BW123" s="833"/>
      <c r="BX123" s="833"/>
      <c r="BY123" s="833"/>
      <c r="BZ123" s="833"/>
      <c r="CA123" s="833">
        <v>28454993</v>
      </c>
      <c r="CB123" s="833"/>
      <c r="CC123" s="833"/>
      <c r="CD123" s="833"/>
      <c r="CE123" s="833"/>
      <c r="CF123" s="748"/>
      <c r="CG123" s="749"/>
      <c r="CH123" s="749"/>
      <c r="CI123" s="749"/>
      <c r="CJ123" s="834"/>
      <c r="CK123" s="869"/>
      <c r="CL123" s="855"/>
      <c r="CM123" s="855"/>
      <c r="CN123" s="855"/>
      <c r="CO123" s="856"/>
      <c r="CP123" s="835" t="s">
        <v>388</v>
      </c>
      <c r="CQ123" s="836"/>
      <c r="CR123" s="836"/>
      <c r="CS123" s="836"/>
      <c r="CT123" s="836"/>
      <c r="CU123" s="836"/>
      <c r="CV123" s="836"/>
      <c r="CW123" s="836"/>
      <c r="CX123" s="836"/>
      <c r="CY123" s="836"/>
      <c r="CZ123" s="836"/>
      <c r="DA123" s="836"/>
      <c r="DB123" s="836"/>
      <c r="DC123" s="836"/>
      <c r="DD123" s="836"/>
      <c r="DE123" s="836"/>
      <c r="DF123" s="837"/>
      <c r="DG123" s="779" t="s">
        <v>122</v>
      </c>
      <c r="DH123" s="780"/>
      <c r="DI123" s="780"/>
      <c r="DJ123" s="780"/>
      <c r="DK123" s="781"/>
      <c r="DL123" s="782" t="s">
        <v>122</v>
      </c>
      <c r="DM123" s="780"/>
      <c r="DN123" s="780"/>
      <c r="DO123" s="780"/>
      <c r="DP123" s="781"/>
      <c r="DQ123" s="782" t="s">
        <v>122</v>
      </c>
      <c r="DR123" s="780"/>
      <c r="DS123" s="780"/>
      <c r="DT123" s="780"/>
      <c r="DU123" s="781"/>
      <c r="DV123" s="824" t="s">
        <v>122</v>
      </c>
      <c r="DW123" s="825"/>
      <c r="DX123" s="825"/>
      <c r="DY123" s="825"/>
      <c r="DZ123" s="826"/>
    </row>
    <row r="124" spans="1:130" s="218" customFormat="1" ht="26.25" customHeight="1" thickBot="1" x14ac:dyDescent="0.25">
      <c r="A124" s="820"/>
      <c r="B124" s="821"/>
      <c r="C124" s="815" t="s">
        <v>436</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448</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t="s">
        <v>122</v>
      </c>
      <c r="BR124" s="831"/>
      <c r="BS124" s="831"/>
      <c r="BT124" s="831"/>
      <c r="BU124" s="831"/>
      <c r="BV124" s="831" t="s">
        <v>122</v>
      </c>
      <c r="BW124" s="831"/>
      <c r="BX124" s="831"/>
      <c r="BY124" s="831"/>
      <c r="BZ124" s="831"/>
      <c r="CA124" s="831" t="s">
        <v>122</v>
      </c>
      <c r="CB124" s="831"/>
      <c r="CC124" s="831"/>
      <c r="CD124" s="831"/>
      <c r="CE124" s="831"/>
      <c r="CF124" s="726"/>
      <c r="CG124" s="727"/>
      <c r="CH124" s="727"/>
      <c r="CI124" s="727"/>
      <c r="CJ124" s="862"/>
      <c r="CK124" s="870"/>
      <c r="CL124" s="870"/>
      <c r="CM124" s="870"/>
      <c r="CN124" s="870"/>
      <c r="CO124" s="871"/>
      <c r="CP124" s="835" t="s">
        <v>449</v>
      </c>
      <c r="CQ124" s="836"/>
      <c r="CR124" s="836"/>
      <c r="CS124" s="836"/>
      <c r="CT124" s="836"/>
      <c r="CU124" s="836"/>
      <c r="CV124" s="836"/>
      <c r="CW124" s="836"/>
      <c r="CX124" s="836"/>
      <c r="CY124" s="836"/>
      <c r="CZ124" s="836"/>
      <c r="DA124" s="836"/>
      <c r="DB124" s="836"/>
      <c r="DC124" s="836"/>
      <c r="DD124" s="836"/>
      <c r="DE124" s="836"/>
      <c r="DF124" s="837"/>
      <c r="DG124" s="763" t="s">
        <v>122</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18" customFormat="1" ht="26.25" customHeight="1" x14ac:dyDescent="0.2">
      <c r="A125" s="820"/>
      <c r="B125" s="821"/>
      <c r="C125" s="815" t="s">
        <v>438</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851" t="s">
        <v>450</v>
      </c>
      <c r="CL125" s="852"/>
      <c r="CM125" s="852"/>
      <c r="CN125" s="852"/>
      <c r="CO125" s="853"/>
      <c r="CP125" s="860" t="s">
        <v>451</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18" customFormat="1" ht="26.25" customHeight="1" thickBot="1" x14ac:dyDescent="0.25">
      <c r="A126" s="820"/>
      <c r="B126" s="821"/>
      <c r="C126" s="815" t="s">
        <v>440</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v>236</v>
      </c>
      <c r="AB126" s="780"/>
      <c r="AC126" s="780"/>
      <c r="AD126" s="780"/>
      <c r="AE126" s="781"/>
      <c r="AF126" s="782">
        <v>428</v>
      </c>
      <c r="AG126" s="780"/>
      <c r="AH126" s="780"/>
      <c r="AI126" s="780"/>
      <c r="AJ126" s="781"/>
      <c r="AK126" s="782">
        <v>495</v>
      </c>
      <c r="AL126" s="780"/>
      <c r="AM126" s="780"/>
      <c r="AN126" s="780"/>
      <c r="AO126" s="781"/>
      <c r="AP126" s="824">
        <v>0</v>
      </c>
      <c r="AQ126" s="825"/>
      <c r="AR126" s="825"/>
      <c r="AS126" s="825"/>
      <c r="AT126" s="826"/>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854"/>
      <c r="CL126" s="855"/>
      <c r="CM126" s="855"/>
      <c r="CN126" s="855"/>
      <c r="CO126" s="856"/>
      <c r="CP126" s="815" t="s">
        <v>452</v>
      </c>
      <c r="CQ126" s="752"/>
      <c r="CR126" s="752"/>
      <c r="CS126" s="752"/>
      <c r="CT126" s="752"/>
      <c r="CU126" s="752"/>
      <c r="CV126" s="752"/>
      <c r="CW126" s="752"/>
      <c r="CX126" s="752"/>
      <c r="CY126" s="752"/>
      <c r="CZ126" s="752"/>
      <c r="DA126" s="752"/>
      <c r="DB126" s="752"/>
      <c r="DC126" s="752"/>
      <c r="DD126" s="752"/>
      <c r="DE126" s="752"/>
      <c r="DF126" s="753"/>
      <c r="DG126" s="816" t="s">
        <v>122</v>
      </c>
      <c r="DH126" s="817"/>
      <c r="DI126" s="817"/>
      <c r="DJ126" s="817"/>
      <c r="DK126" s="817"/>
      <c r="DL126" s="817" t="s">
        <v>122</v>
      </c>
      <c r="DM126" s="817"/>
      <c r="DN126" s="817"/>
      <c r="DO126" s="817"/>
      <c r="DP126" s="817"/>
      <c r="DQ126" s="817" t="s">
        <v>122</v>
      </c>
      <c r="DR126" s="817"/>
      <c r="DS126" s="817"/>
      <c r="DT126" s="817"/>
      <c r="DU126" s="817"/>
      <c r="DV126" s="794" t="s">
        <v>122</v>
      </c>
      <c r="DW126" s="794"/>
      <c r="DX126" s="794"/>
      <c r="DY126" s="794"/>
      <c r="DZ126" s="795"/>
    </row>
    <row r="127" spans="1:130" s="218" customFormat="1" ht="26.25" customHeight="1" x14ac:dyDescent="0.2">
      <c r="A127" s="822"/>
      <c r="B127" s="823"/>
      <c r="C127" s="838" t="s">
        <v>453</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122</v>
      </c>
      <c r="AB127" s="780"/>
      <c r="AC127" s="780"/>
      <c r="AD127" s="780"/>
      <c r="AE127" s="781"/>
      <c r="AF127" s="782" t="s">
        <v>122</v>
      </c>
      <c r="AG127" s="780"/>
      <c r="AH127" s="780"/>
      <c r="AI127" s="780"/>
      <c r="AJ127" s="781"/>
      <c r="AK127" s="782" t="s">
        <v>122</v>
      </c>
      <c r="AL127" s="780"/>
      <c r="AM127" s="780"/>
      <c r="AN127" s="780"/>
      <c r="AO127" s="781"/>
      <c r="AP127" s="824" t="s">
        <v>122</v>
      </c>
      <c r="AQ127" s="825"/>
      <c r="AR127" s="825"/>
      <c r="AS127" s="825"/>
      <c r="AT127" s="826"/>
      <c r="AU127" s="220"/>
      <c r="AV127" s="220"/>
      <c r="AW127" s="220"/>
      <c r="AX127" s="841" t="s">
        <v>454</v>
      </c>
      <c r="AY127" s="812"/>
      <c r="AZ127" s="812"/>
      <c r="BA127" s="812"/>
      <c r="BB127" s="812"/>
      <c r="BC127" s="812"/>
      <c r="BD127" s="812"/>
      <c r="BE127" s="813"/>
      <c r="BF127" s="811" t="s">
        <v>455</v>
      </c>
      <c r="BG127" s="812"/>
      <c r="BH127" s="812"/>
      <c r="BI127" s="812"/>
      <c r="BJ127" s="812"/>
      <c r="BK127" s="812"/>
      <c r="BL127" s="813"/>
      <c r="BM127" s="811" t="s">
        <v>456</v>
      </c>
      <c r="BN127" s="812"/>
      <c r="BO127" s="812"/>
      <c r="BP127" s="812"/>
      <c r="BQ127" s="812"/>
      <c r="BR127" s="812"/>
      <c r="BS127" s="813"/>
      <c r="BT127" s="811" t="s">
        <v>457</v>
      </c>
      <c r="BU127" s="812"/>
      <c r="BV127" s="812"/>
      <c r="BW127" s="812"/>
      <c r="BX127" s="812"/>
      <c r="BY127" s="812"/>
      <c r="BZ127" s="814"/>
      <c r="CA127" s="220"/>
      <c r="CB127" s="220"/>
      <c r="CC127" s="220"/>
      <c r="CD127" s="243"/>
      <c r="CE127" s="243"/>
      <c r="CF127" s="243"/>
      <c r="CG127" s="220"/>
      <c r="CH127" s="220"/>
      <c r="CI127" s="220"/>
      <c r="CJ127" s="242"/>
      <c r="CK127" s="854"/>
      <c r="CL127" s="855"/>
      <c r="CM127" s="855"/>
      <c r="CN127" s="855"/>
      <c r="CO127" s="856"/>
      <c r="CP127" s="815" t="s">
        <v>458</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18" customFormat="1" ht="26.25" customHeight="1" thickBot="1" x14ac:dyDescent="0.25">
      <c r="A128" s="796" t="s">
        <v>459</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460</v>
      </c>
      <c r="X128" s="798"/>
      <c r="Y128" s="798"/>
      <c r="Z128" s="799"/>
      <c r="AA128" s="800">
        <v>482462</v>
      </c>
      <c r="AB128" s="801"/>
      <c r="AC128" s="801"/>
      <c r="AD128" s="801"/>
      <c r="AE128" s="802"/>
      <c r="AF128" s="803">
        <v>402423</v>
      </c>
      <c r="AG128" s="801"/>
      <c r="AH128" s="801"/>
      <c r="AI128" s="801"/>
      <c r="AJ128" s="802"/>
      <c r="AK128" s="803">
        <v>367681</v>
      </c>
      <c r="AL128" s="801"/>
      <c r="AM128" s="801"/>
      <c r="AN128" s="801"/>
      <c r="AO128" s="802"/>
      <c r="AP128" s="804"/>
      <c r="AQ128" s="805"/>
      <c r="AR128" s="805"/>
      <c r="AS128" s="805"/>
      <c r="AT128" s="806"/>
      <c r="AU128" s="220"/>
      <c r="AV128" s="220"/>
      <c r="AW128" s="220"/>
      <c r="AX128" s="807" t="s">
        <v>461</v>
      </c>
      <c r="AY128" s="808"/>
      <c r="AZ128" s="808"/>
      <c r="BA128" s="808"/>
      <c r="BB128" s="808"/>
      <c r="BC128" s="808"/>
      <c r="BD128" s="808"/>
      <c r="BE128" s="809"/>
      <c r="BF128" s="786" t="s">
        <v>122</v>
      </c>
      <c r="BG128" s="787"/>
      <c r="BH128" s="787"/>
      <c r="BI128" s="787"/>
      <c r="BJ128" s="787"/>
      <c r="BK128" s="787"/>
      <c r="BL128" s="810"/>
      <c r="BM128" s="786">
        <v>12.59</v>
      </c>
      <c r="BN128" s="787"/>
      <c r="BO128" s="787"/>
      <c r="BP128" s="787"/>
      <c r="BQ128" s="787"/>
      <c r="BR128" s="787"/>
      <c r="BS128" s="810"/>
      <c r="BT128" s="786">
        <v>20</v>
      </c>
      <c r="BU128" s="787"/>
      <c r="BV128" s="787"/>
      <c r="BW128" s="787"/>
      <c r="BX128" s="787"/>
      <c r="BY128" s="787"/>
      <c r="BZ128" s="788"/>
      <c r="CA128" s="243"/>
      <c r="CB128" s="243"/>
      <c r="CC128" s="243"/>
      <c r="CD128" s="243"/>
      <c r="CE128" s="243"/>
      <c r="CF128" s="243"/>
      <c r="CG128" s="220"/>
      <c r="CH128" s="220"/>
      <c r="CI128" s="220"/>
      <c r="CJ128" s="242"/>
      <c r="CK128" s="857"/>
      <c r="CL128" s="858"/>
      <c r="CM128" s="858"/>
      <c r="CN128" s="858"/>
      <c r="CO128" s="859"/>
      <c r="CP128" s="789" t="s">
        <v>462</v>
      </c>
      <c r="CQ128" s="730"/>
      <c r="CR128" s="730"/>
      <c r="CS128" s="730"/>
      <c r="CT128" s="730"/>
      <c r="CU128" s="730"/>
      <c r="CV128" s="730"/>
      <c r="CW128" s="730"/>
      <c r="CX128" s="730"/>
      <c r="CY128" s="730"/>
      <c r="CZ128" s="730"/>
      <c r="DA128" s="730"/>
      <c r="DB128" s="730"/>
      <c r="DC128" s="730"/>
      <c r="DD128" s="730"/>
      <c r="DE128" s="730"/>
      <c r="DF128" s="731"/>
      <c r="DG128" s="790" t="s">
        <v>122</v>
      </c>
      <c r="DH128" s="791"/>
      <c r="DI128" s="791"/>
      <c r="DJ128" s="791"/>
      <c r="DK128" s="791"/>
      <c r="DL128" s="791" t="s">
        <v>122</v>
      </c>
      <c r="DM128" s="791"/>
      <c r="DN128" s="791"/>
      <c r="DO128" s="791"/>
      <c r="DP128" s="791"/>
      <c r="DQ128" s="791" t="s">
        <v>122</v>
      </c>
      <c r="DR128" s="791"/>
      <c r="DS128" s="791"/>
      <c r="DT128" s="791"/>
      <c r="DU128" s="791"/>
      <c r="DV128" s="792" t="s">
        <v>122</v>
      </c>
      <c r="DW128" s="792"/>
      <c r="DX128" s="792"/>
      <c r="DY128" s="792"/>
      <c r="DZ128" s="793"/>
    </row>
    <row r="129" spans="1:131" s="218" customFormat="1" ht="26.25" customHeight="1" x14ac:dyDescent="0.2">
      <c r="A129" s="774" t="s">
        <v>103</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463</v>
      </c>
      <c r="X129" s="777"/>
      <c r="Y129" s="777"/>
      <c r="Z129" s="778"/>
      <c r="AA129" s="779">
        <v>17225351</v>
      </c>
      <c r="AB129" s="780"/>
      <c r="AC129" s="780"/>
      <c r="AD129" s="780"/>
      <c r="AE129" s="781"/>
      <c r="AF129" s="782">
        <v>17576762</v>
      </c>
      <c r="AG129" s="780"/>
      <c r="AH129" s="780"/>
      <c r="AI129" s="780"/>
      <c r="AJ129" s="781"/>
      <c r="AK129" s="782">
        <v>18032474</v>
      </c>
      <c r="AL129" s="780"/>
      <c r="AM129" s="780"/>
      <c r="AN129" s="780"/>
      <c r="AO129" s="781"/>
      <c r="AP129" s="783"/>
      <c r="AQ129" s="784"/>
      <c r="AR129" s="784"/>
      <c r="AS129" s="784"/>
      <c r="AT129" s="785"/>
      <c r="AU129" s="221"/>
      <c r="AV129" s="221"/>
      <c r="AW129" s="221"/>
      <c r="AX129" s="751" t="s">
        <v>464</v>
      </c>
      <c r="AY129" s="752"/>
      <c r="AZ129" s="752"/>
      <c r="BA129" s="752"/>
      <c r="BB129" s="752"/>
      <c r="BC129" s="752"/>
      <c r="BD129" s="752"/>
      <c r="BE129" s="753"/>
      <c r="BF129" s="770" t="s">
        <v>122</v>
      </c>
      <c r="BG129" s="771"/>
      <c r="BH129" s="771"/>
      <c r="BI129" s="771"/>
      <c r="BJ129" s="771"/>
      <c r="BK129" s="771"/>
      <c r="BL129" s="772"/>
      <c r="BM129" s="770">
        <v>17.59</v>
      </c>
      <c r="BN129" s="771"/>
      <c r="BO129" s="771"/>
      <c r="BP129" s="771"/>
      <c r="BQ129" s="771"/>
      <c r="BR129" s="771"/>
      <c r="BS129" s="772"/>
      <c r="BT129" s="770">
        <v>30</v>
      </c>
      <c r="BU129" s="771"/>
      <c r="BV129" s="771"/>
      <c r="BW129" s="771"/>
      <c r="BX129" s="771"/>
      <c r="BY129" s="771"/>
      <c r="BZ129" s="773"/>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774" t="s">
        <v>465</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466</v>
      </c>
      <c r="X130" s="777"/>
      <c r="Y130" s="777"/>
      <c r="Z130" s="778"/>
      <c r="AA130" s="779">
        <v>1967401</v>
      </c>
      <c r="AB130" s="780"/>
      <c r="AC130" s="780"/>
      <c r="AD130" s="780"/>
      <c r="AE130" s="781"/>
      <c r="AF130" s="782">
        <v>1791162</v>
      </c>
      <c r="AG130" s="780"/>
      <c r="AH130" s="780"/>
      <c r="AI130" s="780"/>
      <c r="AJ130" s="781"/>
      <c r="AK130" s="782">
        <v>1655885</v>
      </c>
      <c r="AL130" s="780"/>
      <c r="AM130" s="780"/>
      <c r="AN130" s="780"/>
      <c r="AO130" s="781"/>
      <c r="AP130" s="783"/>
      <c r="AQ130" s="784"/>
      <c r="AR130" s="784"/>
      <c r="AS130" s="784"/>
      <c r="AT130" s="785"/>
      <c r="AU130" s="221"/>
      <c r="AV130" s="221"/>
      <c r="AW130" s="221"/>
      <c r="AX130" s="751" t="s">
        <v>467</v>
      </c>
      <c r="AY130" s="752"/>
      <c r="AZ130" s="752"/>
      <c r="BA130" s="752"/>
      <c r="BB130" s="752"/>
      <c r="BC130" s="752"/>
      <c r="BD130" s="752"/>
      <c r="BE130" s="753"/>
      <c r="BF130" s="754">
        <v>1.4</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468</v>
      </c>
      <c r="X131" s="761"/>
      <c r="Y131" s="761"/>
      <c r="Z131" s="762"/>
      <c r="AA131" s="763">
        <v>15257950</v>
      </c>
      <c r="AB131" s="764"/>
      <c r="AC131" s="764"/>
      <c r="AD131" s="764"/>
      <c r="AE131" s="765"/>
      <c r="AF131" s="766">
        <v>15785600</v>
      </c>
      <c r="AG131" s="764"/>
      <c r="AH131" s="764"/>
      <c r="AI131" s="764"/>
      <c r="AJ131" s="765"/>
      <c r="AK131" s="766">
        <v>16376589</v>
      </c>
      <c r="AL131" s="764"/>
      <c r="AM131" s="764"/>
      <c r="AN131" s="764"/>
      <c r="AO131" s="765"/>
      <c r="AP131" s="767"/>
      <c r="AQ131" s="768"/>
      <c r="AR131" s="768"/>
      <c r="AS131" s="768"/>
      <c r="AT131" s="769"/>
      <c r="AU131" s="221"/>
      <c r="AV131" s="221"/>
      <c r="AW131" s="221"/>
      <c r="AX131" s="729" t="s">
        <v>469</v>
      </c>
      <c r="AY131" s="730"/>
      <c r="AZ131" s="730"/>
      <c r="BA131" s="730"/>
      <c r="BB131" s="730"/>
      <c r="BC131" s="730"/>
      <c r="BD131" s="730"/>
      <c r="BE131" s="731"/>
      <c r="BF131" s="732" t="s">
        <v>122</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738" t="s">
        <v>470</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471</v>
      </c>
      <c r="W132" s="742"/>
      <c r="X132" s="742"/>
      <c r="Y132" s="742"/>
      <c r="Z132" s="743"/>
      <c r="AA132" s="744">
        <v>2.7509134579999999</v>
      </c>
      <c r="AB132" s="745"/>
      <c r="AC132" s="745"/>
      <c r="AD132" s="745"/>
      <c r="AE132" s="746"/>
      <c r="AF132" s="747">
        <v>0.81792266400000002</v>
      </c>
      <c r="AG132" s="745"/>
      <c r="AH132" s="745"/>
      <c r="AI132" s="745"/>
      <c r="AJ132" s="746"/>
      <c r="AK132" s="747">
        <v>0.82190497699999998</v>
      </c>
      <c r="AL132" s="745"/>
      <c r="AM132" s="745"/>
      <c r="AN132" s="745"/>
      <c r="AO132" s="746"/>
      <c r="AP132" s="748"/>
      <c r="AQ132" s="749"/>
      <c r="AR132" s="749"/>
      <c r="AS132" s="749"/>
      <c r="AT132" s="75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472</v>
      </c>
      <c r="W133" s="721"/>
      <c r="X133" s="721"/>
      <c r="Y133" s="721"/>
      <c r="Z133" s="722"/>
      <c r="AA133" s="723">
        <v>3.6</v>
      </c>
      <c r="AB133" s="724"/>
      <c r="AC133" s="724"/>
      <c r="AD133" s="724"/>
      <c r="AE133" s="725"/>
      <c r="AF133" s="723">
        <v>2.4</v>
      </c>
      <c r="AG133" s="724"/>
      <c r="AH133" s="724"/>
      <c r="AI133" s="724"/>
      <c r="AJ133" s="725"/>
      <c r="AK133" s="723">
        <v>1.4</v>
      </c>
      <c r="AL133" s="724"/>
      <c r="AM133" s="724"/>
      <c r="AN133" s="724"/>
      <c r="AO133" s="725"/>
      <c r="AP133" s="726"/>
      <c r="AQ133" s="727"/>
      <c r="AR133" s="727"/>
      <c r="AS133" s="727"/>
      <c r="AT133" s="728"/>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wy9VpXER99o/wy9fvLhBrcEHdRAOK+PQOs8IvxPMr5r4bccwGQxY3wpIOQi8dYEM4xGJ0uhYltmWXtcicqxVgA==" saltValue="3U91iMAavKUg9S2Do9++0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265625" style="248" customWidth="1"/>
    <col min="121" max="121" width="0" style="247" hidden="1" customWidth="1"/>
    <col min="122" max="16384" width="9" style="247" hidden="1"/>
  </cols>
  <sheetData>
    <row r="1" spans="1:120" ht="13"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47"/>
    </row>
    <row r="17" spans="119:120" ht="13" x14ac:dyDescent="0.2">
      <c r="DP17" s="247"/>
    </row>
    <row r="18" spans="119:120" ht="13" x14ac:dyDescent="0.2"/>
    <row r="19" spans="119:120" ht="13" x14ac:dyDescent="0.2"/>
    <row r="20" spans="119:120" ht="13" x14ac:dyDescent="0.2">
      <c r="DO20" s="247"/>
      <c r="DP20" s="247"/>
    </row>
    <row r="21" spans="119:120" ht="13" x14ac:dyDescent="0.2">
      <c r="DP21" s="247"/>
    </row>
    <row r="22" spans="119:120" ht="13" x14ac:dyDescent="0.2"/>
    <row r="23" spans="119:120" ht="13" x14ac:dyDescent="0.2">
      <c r="DO23" s="247"/>
      <c r="DP23" s="247"/>
    </row>
    <row r="24" spans="119:120" ht="13" x14ac:dyDescent="0.2">
      <c r="DP24" s="247"/>
    </row>
    <row r="25" spans="119:120" ht="13" x14ac:dyDescent="0.2">
      <c r="DP25" s="247"/>
    </row>
    <row r="26" spans="119:120" ht="13" x14ac:dyDescent="0.2">
      <c r="DO26" s="247"/>
      <c r="DP26" s="247"/>
    </row>
    <row r="27" spans="119:120" ht="13" x14ac:dyDescent="0.2"/>
    <row r="28" spans="119:120" ht="13" x14ac:dyDescent="0.2">
      <c r="DO28" s="247"/>
      <c r="DP28" s="247"/>
    </row>
    <row r="29" spans="119:120" ht="13" x14ac:dyDescent="0.2">
      <c r="DP29" s="247"/>
    </row>
    <row r="30" spans="119:120" ht="13" x14ac:dyDescent="0.2"/>
    <row r="31" spans="119:120" ht="13" x14ac:dyDescent="0.2">
      <c r="DO31" s="247"/>
      <c r="DP31" s="247"/>
    </row>
    <row r="32" spans="119:120" ht="13" x14ac:dyDescent="0.2"/>
    <row r="33" spans="98:120" ht="13" x14ac:dyDescent="0.2">
      <c r="DO33" s="247"/>
      <c r="DP33" s="247"/>
    </row>
    <row r="34" spans="98:120" ht="13" x14ac:dyDescent="0.2">
      <c r="DM34" s="247"/>
    </row>
    <row r="35" spans="98:120" ht="13" x14ac:dyDescent="0.2">
      <c r="CT35" s="247"/>
      <c r="CU35" s="247"/>
      <c r="CV35" s="247"/>
      <c r="CY35" s="247"/>
      <c r="CZ35" s="247"/>
      <c r="DA35" s="247"/>
      <c r="DD35" s="247"/>
      <c r="DE35" s="247"/>
      <c r="DF35" s="247"/>
      <c r="DI35" s="247"/>
      <c r="DJ35" s="247"/>
      <c r="DK35" s="247"/>
      <c r="DM35" s="247"/>
      <c r="DN35" s="247"/>
      <c r="DO35" s="247"/>
      <c r="DP35" s="247"/>
    </row>
    <row r="36" spans="98:120" ht="13" x14ac:dyDescent="0.2"/>
    <row r="37" spans="98:120" ht="13" x14ac:dyDescent="0.2">
      <c r="CW37" s="247"/>
      <c r="DB37" s="247"/>
      <c r="DG37" s="247"/>
      <c r="DL37" s="247"/>
      <c r="DP37" s="247"/>
    </row>
    <row r="38" spans="98:120" ht="13"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47"/>
      <c r="DO49" s="247"/>
      <c r="DP49" s="247"/>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47"/>
      <c r="CS63" s="247"/>
      <c r="CX63" s="247"/>
      <c r="DC63" s="247"/>
      <c r="DH63" s="247"/>
    </row>
    <row r="64" spans="22:120" ht="13" x14ac:dyDescent="0.2">
      <c r="V64" s="247"/>
    </row>
    <row r="65" spans="15:120" ht="13"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 x14ac:dyDescent="0.2">
      <c r="Q66" s="247"/>
      <c r="S66" s="247"/>
      <c r="U66" s="247"/>
      <c r="DM66" s="247"/>
    </row>
    <row r="67" spans="15:120" ht="13"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 x14ac:dyDescent="0.2"/>
    <row r="69" spans="15:120" ht="13" x14ac:dyDescent="0.2"/>
    <row r="70" spans="15:120" ht="13" x14ac:dyDescent="0.2"/>
    <row r="71" spans="15:120" ht="13" x14ac:dyDescent="0.2"/>
    <row r="72" spans="15:120" ht="13" x14ac:dyDescent="0.2">
      <c r="DP72" s="247"/>
    </row>
    <row r="73" spans="15:120" ht="13" x14ac:dyDescent="0.2">
      <c r="DP73" s="247"/>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47"/>
      <c r="CX96" s="247"/>
      <c r="DC96" s="247"/>
      <c r="DH96" s="247"/>
    </row>
    <row r="97" spans="24:120" ht="13" x14ac:dyDescent="0.2">
      <c r="CS97" s="247"/>
      <c r="CX97" s="247"/>
      <c r="DC97" s="247"/>
      <c r="DH97" s="247"/>
      <c r="DP97" s="248" t="s">
        <v>473</v>
      </c>
    </row>
    <row r="98" spans="24:120" ht="13" hidden="1" x14ac:dyDescent="0.2">
      <c r="CS98" s="247"/>
      <c r="CX98" s="247"/>
      <c r="DC98" s="247"/>
      <c r="DH98" s="247"/>
    </row>
    <row r="99" spans="24:120" ht="13"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 hidden="1" x14ac:dyDescent="0.2">
      <c r="CT103" s="247"/>
      <c r="CV103" s="247"/>
      <c r="CW103" s="247"/>
      <c r="CY103" s="247"/>
      <c r="DA103" s="247"/>
      <c r="DB103" s="247"/>
      <c r="DD103" s="247"/>
      <c r="DF103" s="247"/>
      <c r="DG103" s="247"/>
      <c r="DI103" s="247"/>
      <c r="DK103" s="247"/>
      <c r="DL103" s="247"/>
      <c r="DM103" s="247"/>
      <c r="DN103" s="247"/>
      <c r="DO103" s="247"/>
      <c r="DP103" s="247"/>
    </row>
    <row r="104" spans="24:120" ht="13"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LWKMtYBek99G1EK1+m7EbAlB8F+ElgMdSeQycSMr8Seq42ggRB/sqlpk3/fjdE6nPvHmjA6DiHIBFpySPxHZLQ==" saltValue="Ptc4o5loeFFsWaBQ+7kFZ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54296875" style="248" customWidth="1"/>
    <col min="117" max="16384" width="9" style="247" hidden="1"/>
  </cols>
  <sheetData>
    <row r="1" spans="2:116" ht="13"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 x14ac:dyDescent="0.2"/>
    <row r="3" spans="2:116" ht="13" x14ac:dyDescent="0.2"/>
    <row r="4" spans="2:116" ht="13"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 x14ac:dyDescent="0.2"/>
    <row r="20" spans="9:116" ht="13" x14ac:dyDescent="0.2"/>
    <row r="21" spans="9:116" ht="13" x14ac:dyDescent="0.2">
      <c r="DL21" s="247"/>
    </row>
    <row r="22" spans="9:116" ht="13" x14ac:dyDescent="0.2">
      <c r="DI22" s="247"/>
      <c r="DJ22" s="247"/>
      <c r="DK22" s="247"/>
      <c r="DL22" s="247"/>
    </row>
    <row r="23" spans="9:116" ht="13" x14ac:dyDescent="0.2">
      <c r="CY23" s="247"/>
      <c r="CZ23" s="247"/>
      <c r="DA23" s="247"/>
      <c r="DB23" s="247"/>
      <c r="DC23" s="247"/>
      <c r="DD23" s="247"/>
      <c r="DE23" s="247"/>
      <c r="DF23" s="247"/>
      <c r="DG23" s="247"/>
      <c r="DH23" s="247"/>
      <c r="DI23" s="247"/>
      <c r="DJ23" s="247"/>
      <c r="DK23" s="247"/>
      <c r="DL23" s="247"/>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47"/>
      <c r="DA35" s="247"/>
      <c r="DB35" s="247"/>
      <c r="DC35" s="247"/>
      <c r="DD35" s="247"/>
      <c r="DE35" s="247"/>
      <c r="DF35" s="247"/>
      <c r="DG35" s="247"/>
      <c r="DH35" s="247"/>
      <c r="DI35" s="247"/>
      <c r="DJ35" s="247"/>
      <c r="DK35" s="247"/>
      <c r="DL35" s="247"/>
    </row>
    <row r="36" spans="15:116" ht="13" x14ac:dyDescent="0.2"/>
    <row r="37" spans="15:116" ht="13" x14ac:dyDescent="0.2">
      <c r="DL37" s="247"/>
    </row>
    <row r="38" spans="15:116" ht="13" x14ac:dyDescent="0.2">
      <c r="DI38" s="247"/>
      <c r="DJ38" s="247"/>
      <c r="DK38" s="247"/>
      <c r="DL38" s="247"/>
    </row>
    <row r="39" spans="15:116" ht="13" x14ac:dyDescent="0.2"/>
    <row r="40" spans="15:116" ht="13" x14ac:dyDescent="0.2"/>
    <row r="41" spans="15:116" ht="13" x14ac:dyDescent="0.2"/>
    <row r="42" spans="15:116" ht="13" x14ac:dyDescent="0.2"/>
    <row r="43" spans="15:116" ht="13"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 x14ac:dyDescent="0.2">
      <c r="DL44" s="247"/>
    </row>
    <row r="45" spans="15:116" ht="13" x14ac:dyDescent="0.2"/>
    <row r="46" spans="15:116" ht="13" x14ac:dyDescent="0.2">
      <c r="DA46" s="247"/>
      <c r="DB46" s="247"/>
      <c r="DC46" s="247"/>
      <c r="DD46" s="247"/>
      <c r="DE46" s="247"/>
      <c r="DF46" s="247"/>
      <c r="DG46" s="247"/>
      <c r="DH46" s="247"/>
      <c r="DI46" s="247"/>
      <c r="DJ46" s="247"/>
      <c r="DK46" s="247"/>
      <c r="DL46" s="247"/>
    </row>
    <row r="47" spans="15:116" ht="13" x14ac:dyDescent="0.2"/>
    <row r="48" spans="15:116" ht="13" x14ac:dyDescent="0.2"/>
    <row r="49" spans="104:116" ht="13" x14ac:dyDescent="0.2"/>
    <row r="50" spans="104:116" ht="13" x14ac:dyDescent="0.2">
      <c r="CZ50" s="247"/>
      <c r="DA50" s="247"/>
      <c r="DB50" s="247"/>
      <c r="DC50" s="247"/>
      <c r="DD50" s="247"/>
      <c r="DE50" s="247"/>
      <c r="DF50" s="247"/>
      <c r="DG50" s="247"/>
      <c r="DH50" s="247"/>
      <c r="DI50" s="247"/>
      <c r="DJ50" s="247"/>
      <c r="DK50" s="247"/>
      <c r="DL50" s="247"/>
    </row>
    <row r="51" spans="104:116" ht="13" x14ac:dyDescent="0.2"/>
    <row r="52" spans="104:116" ht="13" x14ac:dyDescent="0.2"/>
    <row r="53" spans="104:116" ht="13" x14ac:dyDescent="0.2">
      <c r="DL53" s="247"/>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47"/>
      <c r="DD67" s="247"/>
      <c r="DE67" s="247"/>
      <c r="DF67" s="247"/>
      <c r="DG67" s="247"/>
      <c r="DH67" s="247"/>
      <c r="DI67" s="247"/>
      <c r="DJ67" s="247"/>
      <c r="DK67" s="247"/>
      <c r="DL67" s="247"/>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yK20kk1rD4VnEG+N1gssUDnmsP6CFlTMhma6gki9dPgE4Hm/YPnqBx7wqaeUUgSN1zb1c9doR77GUwWsEU6r3A==" saltValue="3mLztVEBIpR5nr+Jl941U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53125" style="249" customWidth="1"/>
    <col min="37" max="44" width="17" style="249" customWidth="1"/>
    <col min="45" max="45" width="6.1796875" style="256" customWidth="1"/>
    <col min="46" max="46" width="3" style="254" customWidth="1"/>
    <col min="47" max="47" width="19.1796875" style="249" hidden="1" customWidth="1"/>
    <col min="48" max="52" width="12.54296875" style="249" hidden="1" customWidth="1"/>
    <col min="53" max="16384" width="8.54296875" style="249" hidden="1"/>
  </cols>
  <sheetData>
    <row r="1" spans="1:46" ht="13" x14ac:dyDescent="0.2">
      <c r="AS1" s="250"/>
      <c r="AT1" s="250"/>
    </row>
    <row r="2" spans="1:46" ht="13" x14ac:dyDescent="0.2">
      <c r="AS2" s="250"/>
      <c r="AT2" s="250"/>
    </row>
    <row r="3" spans="1:46" ht="13" x14ac:dyDescent="0.2">
      <c r="AS3" s="250"/>
      <c r="AT3" s="250"/>
    </row>
    <row r="4" spans="1:46" ht="13" x14ac:dyDescent="0.2">
      <c r="AS4" s="250"/>
      <c r="AT4" s="250"/>
    </row>
    <row r="5" spans="1:46" ht="16.5" x14ac:dyDescent="0.2">
      <c r="A5" s="251" t="s">
        <v>474</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475</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8" t="s">
        <v>476</v>
      </c>
      <c r="AP7" s="260"/>
      <c r="AQ7" s="261" t="s">
        <v>477</v>
      </c>
      <c r="AR7" s="262"/>
    </row>
    <row r="8" spans="1:46" ht="13"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9"/>
      <c r="AP8" s="266" t="s">
        <v>478</v>
      </c>
      <c r="AQ8" s="267" t="s">
        <v>479</v>
      </c>
      <c r="AR8" s="268" t="s">
        <v>480</v>
      </c>
    </row>
    <row r="9" spans="1:46" ht="13"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30" t="s">
        <v>481</v>
      </c>
      <c r="AL9" s="1131"/>
      <c r="AM9" s="1131"/>
      <c r="AN9" s="1132"/>
      <c r="AO9" s="269">
        <v>6479490</v>
      </c>
      <c r="AP9" s="269">
        <v>77181</v>
      </c>
      <c r="AQ9" s="270">
        <v>72348</v>
      </c>
      <c r="AR9" s="271">
        <v>6.7</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30" t="s">
        <v>482</v>
      </c>
      <c r="AL10" s="1131"/>
      <c r="AM10" s="1131"/>
      <c r="AN10" s="1132"/>
      <c r="AO10" s="272">
        <v>107408</v>
      </c>
      <c r="AP10" s="272">
        <v>1279</v>
      </c>
      <c r="AQ10" s="273">
        <v>6364</v>
      </c>
      <c r="AR10" s="274">
        <v>-79.900000000000006</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30" t="s">
        <v>483</v>
      </c>
      <c r="AL11" s="1131"/>
      <c r="AM11" s="1131"/>
      <c r="AN11" s="1132"/>
      <c r="AO11" s="272">
        <v>19660</v>
      </c>
      <c r="AP11" s="272">
        <v>234</v>
      </c>
      <c r="AQ11" s="273">
        <v>1262</v>
      </c>
      <c r="AR11" s="274">
        <v>-81.5</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30" t="s">
        <v>484</v>
      </c>
      <c r="AL12" s="1131"/>
      <c r="AM12" s="1131"/>
      <c r="AN12" s="1132"/>
      <c r="AO12" s="272" t="s">
        <v>485</v>
      </c>
      <c r="AP12" s="272" t="s">
        <v>485</v>
      </c>
      <c r="AQ12" s="273">
        <v>10</v>
      </c>
      <c r="AR12" s="274" t="s">
        <v>485</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30" t="s">
        <v>486</v>
      </c>
      <c r="AL13" s="1131"/>
      <c r="AM13" s="1131"/>
      <c r="AN13" s="1132"/>
      <c r="AO13" s="272">
        <v>288336</v>
      </c>
      <c r="AP13" s="272">
        <v>3435</v>
      </c>
      <c r="AQ13" s="273">
        <v>3257</v>
      </c>
      <c r="AR13" s="274">
        <v>5.5</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30" t="s">
        <v>487</v>
      </c>
      <c r="AL14" s="1131"/>
      <c r="AM14" s="1131"/>
      <c r="AN14" s="1132"/>
      <c r="AO14" s="272">
        <v>93453</v>
      </c>
      <c r="AP14" s="272">
        <v>1113</v>
      </c>
      <c r="AQ14" s="273">
        <v>1617</v>
      </c>
      <c r="AR14" s="274">
        <v>-31.2</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33" t="s">
        <v>488</v>
      </c>
      <c r="AL15" s="1134"/>
      <c r="AM15" s="1134"/>
      <c r="AN15" s="1135"/>
      <c r="AO15" s="272">
        <v>-373168</v>
      </c>
      <c r="AP15" s="272">
        <v>-4445</v>
      </c>
      <c r="AQ15" s="273">
        <v>-3947</v>
      </c>
      <c r="AR15" s="274">
        <v>12.6</v>
      </c>
    </row>
    <row r="16" spans="1:46" ht="13"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33" t="s">
        <v>177</v>
      </c>
      <c r="AL16" s="1134"/>
      <c r="AM16" s="1134"/>
      <c r="AN16" s="1135"/>
      <c r="AO16" s="272">
        <v>6615179</v>
      </c>
      <c r="AP16" s="272">
        <v>78797</v>
      </c>
      <c r="AQ16" s="273">
        <v>80912</v>
      </c>
      <c r="AR16" s="274">
        <v>-2.6</v>
      </c>
    </row>
    <row r="17" spans="1:46" ht="13"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489</v>
      </c>
      <c r="AL19" s="250"/>
      <c r="AM19" s="250"/>
      <c r="AN19" s="250"/>
      <c r="AO19" s="250"/>
      <c r="AP19" s="250"/>
      <c r="AQ19" s="250"/>
      <c r="AR19" s="250"/>
    </row>
    <row r="20" spans="1:46" ht="13"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490</v>
      </c>
      <c r="AP20" s="281" t="s">
        <v>491</v>
      </c>
      <c r="AQ20" s="282" t="s">
        <v>492</v>
      </c>
      <c r="AR20" s="283"/>
    </row>
    <row r="21" spans="1:46" s="289" customFormat="1" ht="13"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36" t="s">
        <v>493</v>
      </c>
      <c r="AL21" s="1137"/>
      <c r="AM21" s="1137"/>
      <c r="AN21" s="1138"/>
      <c r="AO21" s="285">
        <v>7.31</v>
      </c>
      <c r="AP21" s="286">
        <v>6.71</v>
      </c>
      <c r="AQ21" s="287">
        <v>0.6</v>
      </c>
      <c r="AR21" s="255"/>
      <c r="AS21" s="288"/>
      <c r="AT21" s="284"/>
    </row>
    <row r="22" spans="1:46" s="289" customFormat="1" ht="13"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36" t="s">
        <v>494</v>
      </c>
      <c r="AL22" s="1137"/>
      <c r="AM22" s="1137"/>
      <c r="AN22" s="1138"/>
      <c r="AO22" s="290">
        <v>100.5</v>
      </c>
      <c r="AP22" s="291">
        <v>98.3</v>
      </c>
      <c r="AQ22" s="292">
        <v>2.2000000000000002</v>
      </c>
      <c r="AR22" s="276"/>
      <c r="AS22" s="288"/>
      <c r="AT22" s="284"/>
    </row>
    <row r="23" spans="1:46" s="289" customFormat="1" ht="13"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 x14ac:dyDescent="0.2">
      <c r="A26" s="1129" t="s">
        <v>495</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55"/>
    </row>
    <row r="27" spans="1:46" ht="13" x14ac:dyDescent="0.2">
      <c r="A27" s="297"/>
      <c r="AO27" s="250"/>
      <c r="AP27" s="250"/>
      <c r="AQ27" s="250"/>
      <c r="AR27" s="250"/>
      <c r="AS27" s="250"/>
      <c r="AT27" s="250"/>
    </row>
    <row r="28" spans="1:46" ht="16.5" x14ac:dyDescent="0.2">
      <c r="A28" s="251" t="s">
        <v>496</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497</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8" t="s">
        <v>476</v>
      </c>
      <c r="AP30" s="260"/>
      <c r="AQ30" s="261" t="s">
        <v>477</v>
      </c>
      <c r="AR30" s="262"/>
    </row>
    <row r="31" spans="1:46" ht="13"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9"/>
      <c r="AP31" s="266" t="s">
        <v>478</v>
      </c>
      <c r="AQ31" s="267" t="s">
        <v>479</v>
      </c>
      <c r="AR31" s="268" t="s">
        <v>480</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20" t="s">
        <v>498</v>
      </c>
      <c r="AL32" s="1121"/>
      <c r="AM32" s="1121"/>
      <c r="AN32" s="1122"/>
      <c r="AO32" s="300">
        <v>1752009</v>
      </c>
      <c r="AP32" s="300">
        <v>20869</v>
      </c>
      <c r="AQ32" s="301">
        <v>34344</v>
      </c>
      <c r="AR32" s="302">
        <v>-39.200000000000003</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20" t="s">
        <v>499</v>
      </c>
      <c r="AL33" s="1121"/>
      <c r="AM33" s="1121"/>
      <c r="AN33" s="1122"/>
      <c r="AO33" s="300" t="s">
        <v>485</v>
      </c>
      <c r="AP33" s="300" t="s">
        <v>485</v>
      </c>
      <c r="AQ33" s="301" t="s">
        <v>485</v>
      </c>
      <c r="AR33" s="302" t="s">
        <v>485</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20" t="s">
        <v>500</v>
      </c>
      <c r="AL34" s="1121"/>
      <c r="AM34" s="1121"/>
      <c r="AN34" s="1122"/>
      <c r="AO34" s="300" t="s">
        <v>485</v>
      </c>
      <c r="AP34" s="300" t="s">
        <v>485</v>
      </c>
      <c r="AQ34" s="301">
        <v>3</v>
      </c>
      <c r="AR34" s="302" t="s">
        <v>485</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20" t="s">
        <v>501</v>
      </c>
      <c r="AL35" s="1121"/>
      <c r="AM35" s="1121"/>
      <c r="AN35" s="1122"/>
      <c r="AO35" s="300">
        <v>212149</v>
      </c>
      <c r="AP35" s="300">
        <v>2527</v>
      </c>
      <c r="AQ35" s="301">
        <v>7806</v>
      </c>
      <c r="AR35" s="302">
        <v>-67.599999999999994</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20" t="s">
        <v>502</v>
      </c>
      <c r="AL36" s="1121"/>
      <c r="AM36" s="1121"/>
      <c r="AN36" s="1122"/>
      <c r="AO36" s="300">
        <v>193513</v>
      </c>
      <c r="AP36" s="300">
        <v>2305</v>
      </c>
      <c r="AQ36" s="301">
        <v>1690</v>
      </c>
      <c r="AR36" s="302">
        <v>36.4</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20" t="s">
        <v>503</v>
      </c>
      <c r="AL37" s="1121"/>
      <c r="AM37" s="1121"/>
      <c r="AN37" s="1122"/>
      <c r="AO37" s="300">
        <v>495</v>
      </c>
      <c r="AP37" s="300">
        <v>6</v>
      </c>
      <c r="AQ37" s="301">
        <v>666</v>
      </c>
      <c r="AR37" s="302">
        <v>-99.1</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23" t="s">
        <v>504</v>
      </c>
      <c r="AL38" s="1124"/>
      <c r="AM38" s="1124"/>
      <c r="AN38" s="1125"/>
      <c r="AO38" s="303" t="s">
        <v>485</v>
      </c>
      <c r="AP38" s="303" t="s">
        <v>485</v>
      </c>
      <c r="AQ38" s="304">
        <v>3</v>
      </c>
      <c r="AR38" s="292" t="s">
        <v>485</v>
      </c>
      <c r="AS38" s="299"/>
    </row>
    <row r="39" spans="1:46" ht="13"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23" t="s">
        <v>505</v>
      </c>
      <c r="AL39" s="1124"/>
      <c r="AM39" s="1124"/>
      <c r="AN39" s="1125"/>
      <c r="AO39" s="300">
        <v>-367681</v>
      </c>
      <c r="AP39" s="300">
        <v>-4380</v>
      </c>
      <c r="AQ39" s="301">
        <v>-5822</v>
      </c>
      <c r="AR39" s="302">
        <v>-24.8</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20" t="s">
        <v>506</v>
      </c>
      <c r="AL40" s="1121"/>
      <c r="AM40" s="1121"/>
      <c r="AN40" s="1122"/>
      <c r="AO40" s="300">
        <v>-1655885</v>
      </c>
      <c r="AP40" s="300">
        <v>-19724</v>
      </c>
      <c r="AQ40" s="301">
        <v>-26710</v>
      </c>
      <c r="AR40" s="302">
        <v>-26.2</v>
      </c>
      <c r="AS40" s="299"/>
    </row>
    <row r="41" spans="1:46" ht="13"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26" t="s">
        <v>287</v>
      </c>
      <c r="AL41" s="1127"/>
      <c r="AM41" s="1127"/>
      <c r="AN41" s="1128"/>
      <c r="AO41" s="300">
        <v>134600</v>
      </c>
      <c r="AP41" s="300">
        <v>1603</v>
      </c>
      <c r="AQ41" s="301">
        <v>11979</v>
      </c>
      <c r="AR41" s="302">
        <v>-86.6</v>
      </c>
      <c r="AS41" s="299"/>
    </row>
    <row r="42" spans="1:46" ht="13"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507</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508</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13" t="s">
        <v>476</v>
      </c>
      <c r="AN49" s="1115" t="s">
        <v>509</v>
      </c>
      <c r="AO49" s="1116"/>
      <c r="AP49" s="1116"/>
      <c r="AQ49" s="1116"/>
      <c r="AR49" s="1117"/>
    </row>
    <row r="50" spans="1:44" ht="13"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14"/>
      <c r="AN50" s="316" t="s">
        <v>510</v>
      </c>
      <c r="AO50" s="317" t="s">
        <v>511</v>
      </c>
      <c r="AP50" s="318" t="s">
        <v>512</v>
      </c>
      <c r="AQ50" s="319" t="s">
        <v>513</v>
      </c>
      <c r="AR50" s="320" t="s">
        <v>514</v>
      </c>
    </row>
    <row r="51" spans="1:44" ht="13"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515</v>
      </c>
      <c r="AL51" s="313"/>
      <c r="AM51" s="321">
        <v>2419010</v>
      </c>
      <c r="AN51" s="322">
        <v>28497</v>
      </c>
      <c r="AO51" s="323">
        <v>-36.9</v>
      </c>
      <c r="AP51" s="324">
        <v>63812</v>
      </c>
      <c r="AQ51" s="325">
        <v>2.2999999999999998</v>
      </c>
      <c r="AR51" s="326">
        <v>-39.200000000000003</v>
      </c>
    </row>
    <row r="52" spans="1:44" ht="13"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516</v>
      </c>
      <c r="AM52" s="329">
        <v>903515</v>
      </c>
      <c r="AN52" s="330">
        <v>10644</v>
      </c>
      <c r="AO52" s="331">
        <v>-4.7</v>
      </c>
      <c r="AP52" s="332">
        <v>33848</v>
      </c>
      <c r="AQ52" s="333">
        <v>-4.2</v>
      </c>
      <c r="AR52" s="334">
        <v>-0.5</v>
      </c>
    </row>
    <row r="53" spans="1:44" ht="13"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517</v>
      </c>
      <c r="AL53" s="313"/>
      <c r="AM53" s="321">
        <v>2011469</v>
      </c>
      <c r="AN53" s="322">
        <v>23820</v>
      </c>
      <c r="AO53" s="323">
        <v>-16.399999999999999</v>
      </c>
      <c r="AP53" s="324">
        <v>45945</v>
      </c>
      <c r="AQ53" s="325">
        <v>-28</v>
      </c>
      <c r="AR53" s="326">
        <v>11.6</v>
      </c>
    </row>
    <row r="54" spans="1:44" ht="13"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516</v>
      </c>
      <c r="AM54" s="329">
        <v>705265</v>
      </c>
      <c r="AN54" s="330">
        <v>8352</v>
      </c>
      <c r="AO54" s="331">
        <v>-21.5</v>
      </c>
      <c r="AP54" s="332">
        <v>25180</v>
      </c>
      <c r="AQ54" s="333">
        <v>-25.6</v>
      </c>
      <c r="AR54" s="334">
        <v>4.0999999999999996</v>
      </c>
    </row>
    <row r="55" spans="1:44" ht="13"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518</v>
      </c>
      <c r="AL55" s="313"/>
      <c r="AM55" s="321">
        <v>3142209</v>
      </c>
      <c r="AN55" s="322">
        <v>37241</v>
      </c>
      <c r="AO55" s="323">
        <v>56.3</v>
      </c>
      <c r="AP55" s="324">
        <v>44475</v>
      </c>
      <c r="AQ55" s="325">
        <v>-3.2</v>
      </c>
      <c r="AR55" s="326">
        <v>59.5</v>
      </c>
    </row>
    <row r="56" spans="1:44" ht="13"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516</v>
      </c>
      <c r="AM56" s="329">
        <v>1418519</v>
      </c>
      <c r="AN56" s="330">
        <v>16812</v>
      </c>
      <c r="AO56" s="331">
        <v>101.3</v>
      </c>
      <c r="AP56" s="332">
        <v>24780</v>
      </c>
      <c r="AQ56" s="333">
        <v>-1.6</v>
      </c>
      <c r="AR56" s="334">
        <v>102.9</v>
      </c>
    </row>
    <row r="57" spans="1:44" ht="13"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519</v>
      </c>
      <c r="AL57" s="313"/>
      <c r="AM57" s="321">
        <v>2817707</v>
      </c>
      <c r="AN57" s="322">
        <v>33504</v>
      </c>
      <c r="AO57" s="323">
        <v>-10</v>
      </c>
      <c r="AP57" s="324">
        <v>45982</v>
      </c>
      <c r="AQ57" s="325">
        <v>3.4</v>
      </c>
      <c r="AR57" s="326">
        <v>-13.4</v>
      </c>
    </row>
    <row r="58" spans="1:44" ht="13"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516</v>
      </c>
      <c r="AM58" s="329">
        <v>1584075</v>
      </c>
      <c r="AN58" s="330">
        <v>18836</v>
      </c>
      <c r="AO58" s="331">
        <v>12</v>
      </c>
      <c r="AP58" s="332">
        <v>25583</v>
      </c>
      <c r="AQ58" s="333">
        <v>3.2</v>
      </c>
      <c r="AR58" s="334">
        <v>8.8000000000000007</v>
      </c>
    </row>
    <row r="59" spans="1:44" ht="13"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520</v>
      </c>
      <c r="AL59" s="313"/>
      <c r="AM59" s="321">
        <v>3200089</v>
      </c>
      <c r="AN59" s="322">
        <v>38118</v>
      </c>
      <c r="AO59" s="323">
        <v>13.8</v>
      </c>
      <c r="AP59" s="324">
        <v>50538</v>
      </c>
      <c r="AQ59" s="325">
        <v>9.9</v>
      </c>
      <c r="AR59" s="326">
        <v>3.9</v>
      </c>
    </row>
    <row r="60" spans="1:44" ht="13"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516</v>
      </c>
      <c r="AM60" s="329">
        <v>1839169</v>
      </c>
      <c r="AN60" s="330">
        <v>21907</v>
      </c>
      <c r="AO60" s="331">
        <v>16.3</v>
      </c>
      <c r="AP60" s="332">
        <v>29053</v>
      </c>
      <c r="AQ60" s="333">
        <v>13.6</v>
      </c>
      <c r="AR60" s="334">
        <v>2.7</v>
      </c>
    </row>
    <row r="61" spans="1:44" ht="13"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521</v>
      </c>
      <c r="AL61" s="335"/>
      <c r="AM61" s="336">
        <v>2718097</v>
      </c>
      <c r="AN61" s="337">
        <v>32236</v>
      </c>
      <c r="AO61" s="338">
        <v>1.4</v>
      </c>
      <c r="AP61" s="339">
        <v>50150</v>
      </c>
      <c r="AQ61" s="340">
        <v>-3.1</v>
      </c>
      <c r="AR61" s="326">
        <v>4.5</v>
      </c>
    </row>
    <row r="62" spans="1:44" ht="13"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516</v>
      </c>
      <c r="AM62" s="329">
        <v>1290109</v>
      </c>
      <c r="AN62" s="330">
        <v>15310</v>
      </c>
      <c r="AO62" s="331">
        <v>20.7</v>
      </c>
      <c r="AP62" s="332">
        <v>27689</v>
      </c>
      <c r="AQ62" s="333">
        <v>-2.9</v>
      </c>
      <c r="AR62" s="334">
        <v>23.6</v>
      </c>
    </row>
    <row r="63" spans="1:44" ht="13"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 hidden="1" x14ac:dyDescent="0.2">
      <c r="AK70" s="250"/>
      <c r="AL70" s="250"/>
      <c r="AM70" s="250"/>
      <c r="AN70" s="250"/>
      <c r="AO70" s="250"/>
      <c r="AP70" s="250"/>
      <c r="AQ70" s="250"/>
      <c r="AR70" s="250"/>
    </row>
    <row r="71" spans="1:46" ht="13" hidden="1" x14ac:dyDescent="0.2">
      <c r="AK71" s="250"/>
      <c r="AL71" s="250"/>
      <c r="AM71" s="250"/>
      <c r="AN71" s="250"/>
      <c r="AO71" s="250"/>
      <c r="AP71" s="250"/>
      <c r="AQ71" s="250"/>
      <c r="AR71" s="250"/>
    </row>
    <row r="72" spans="1:46" ht="13" hidden="1" x14ac:dyDescent="0.2">
      <c r="AK72" s="250"/>
      <c r="AL72" s="250"/>
      <c r="AM72" s="250"/>
      <c r="AN72" s="250"/>
      <c r="AO72" s="250"/>
      <c r="AP72" s="250"/>
      <c r="AQ72" s="250"/>
      <c r="AR72" s="250"/>
    </row>
    <row r="73" spans="1:46" ht="13" hidden="1" x14ac:dyDescent="0.2">
      <c r="AK73" s="250"/>
      <c r="AL73" s="250"/>
      <c r="AM73" s="250"/>
      <c r="AN73" s="250"/>
      <c r="AO73" s="250"/>
      <c r="AP73" s="250"/>
      <c r="AQ73" s="250"/>
      <c r="AR73" s="250"/>
    </row>
  </sheetData>
  <sheetProtection algorithmName="SHA-512" hashValue="QPNB7DxFnIvo1Nbf8h5um6FMsVKyALisqB/xC5ZLctR34jC5ws922TM35Izbcv4Ru7wUfW8kX5ifzhk86IkRrA==" saltValue="Ak21xVRmdybgeEUbUpJFP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531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 x14ac:dyDescent="0.2">
      <c r="B2" s="247"/>
      <c r="DG2" s="247"/>
    </row>
    <row r="3" spans="2:125" ht="13"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 x14ac:dyDescent="0.2"/>
    <row r="5" spans="2:125" ht="13" x14ac:dyDescent="0.2"/>
    <row r="6" spans="2:125" ht="13" x14ac:dyDescent="0.2"/>
    <row r="7" spans="2:125" ht="13" x14ac:dyDescent="0.2"/>
    <row r="8" spans="2:125" ht="13" x14ac:dyDescent="0.2"/>
    <row r="9" spans="2:125" ht="13" x14ac:dyDescent="0.2">
      <c r="DU9" s="247"/>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47"/>
    </row>
    <row r="18" spans="125:125" ht="13" x14ac:dyDescent="0.2"/>
    <row r="19" spans="125:125" ht="13" x14ac:dyDescent="0.2"/>
    <row r="20" spans="125:125" ht="13" x14ac:dyDescent="0.2">
      <c r="DU20" s="247"/>
    </row>
    <row r="21" spans="125:125" ht="13" x14ac:dyDescent="0.2">
      <c r="DU21" s="247"/>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47"/>
    </row>
    <row r="29" spans="125:125" ht="13" x14ac:dyDescent="0.2"/>
    <row r="30" spans="125:125" ht="13" x14ac:dyDescent="0.2"/>
    <row r="31" spans="125:125" ht="13" x14ac:dyDescent="0.2"/>
    <row r="32" spans="125:125" ht="13" x14ac:dyDescent="0.2"/>
    <row r="33" spans="2:125" ht="13" x14ac:dyDescent="0.2">
      <c r="B33" s="247"/>
      <c r="G33" s="247"/>
      <c r="I33" s="247"/>
    </row>
    <row r="34" spans="2:125" ht="13" x14ac:dyDescent="0.2">
      <c r="C34" s="247"/>
      <c r="P34" s="247"/>
      <c r="DE34" s="247"/>
      <c r="DH34" s="247"/>
    </row>
    <row r="35" spans="2:125" ht="13" x14ac:dyDescent="0.2">
      <c r="D35" s="247"/>
      <c r="E35" s="247"/>
      <c r="DG35" s="247"/>
      <c r="DJ35" s="247"/>
      <c r="DP35" s="247"/>
      <c r="DQ35" s="247"/>
      <c r="DR35" s="247"/>
      <c r="DS35" s="247"/>
      <c r="DT35" s="247"/>
      <c r="DU35" s="247"/>
    </row>
    <row r="36" spans="2:125" ht="13"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 x14ac:dyDescent="0.2">
      <c r="DU37" s="247"/>
    </row>
    <row r="38" spans="2:125" ht="13" x14ac:dyDescent="0.2">
      <c r="DT38" s="247"/>
      <c r="DU38" s="247"/>
    </row>
    <row r="39" spans="2:125" ht="13" x14ac:dyDescent="0.2"/>
    <row r="40" spans="2:125" ht="13" x14ac:dyDescent="0.2">
      <c r="DH40" s="247"/>
    </row>
    <row r="41" spans="2:125" ht="13" x14ac:dyDescent="0.2">
      <c r="DE41" s="247"/>
    </row>
    <row r="42" spans="2:125" ht="13" x14ac:dyDescent="0.2">
      <c r="DG42" s="247"/>
      <c r="DJ42" s="247"/>
    </row>
    <row r="43" spans="2:125" ht="13"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 x14ac:dyDescent="0.2">
      <c r="DU44" s="247"/>
    </row>
    <row r="45" spans="2:125" ht="13" x14ac:dyDescent="0.2"/>
    <row r="46" spans="2:125" ht="13" x14ac:dyDescent="0.2"/>
    <row r="47" spans="2:125" ht="13" x14ac:dyDescent="0.2"/>
    <row r="48" spans="2:125" ht="13" x14ac:dyDescent="0.2">
      <c r="DT48" s="247"/>
      <c r="DU48" s="247"/>
    </row>
    <row r="49" spans="120:125" ht="13" x14ac:dyDescent="0.2">
      <c r="DU49" s="247"/>
    </row>
    <row r="50" spans="120:125" ht="13" x14ac:dyDescent="0.2">
      <c r="DU50" s="247"/>
    </row>
    <row r="51" spans="120:125" ht="13" x14ac:dyDescent="0.2">
      <c r="DP51" s="247"/>
      <c r="DQ51" s="247"/>
      <c r="DR51" s="247"/>
      <c r="DS51" s="247"/>
      <c r="DT51" s="247"/>
      <c r="DU51" s="247"/>
    </row>
    <row r="52" spans="120:125" ht="13" x14ac:dyDescent="0.2"/>
    <row r="53" spans="120:125" ht="13" x14ac:dyDescent="0.2"/>
    <row r="54" spans="120:125" ht="13" x14ac:dyDescent="0.2">
      <c r="DU54" s="247"/>
    </row>
    <row r="55" spans="120:125" ht="13" x14ac:dyDescent="0.2"/>
    <row r="56" spans="120:125" ht="13" x14ac:dyDescent="0.2"/>
    <row r="57" spans="120:125" ht="13" x14ac:dyDescent="0.2"/>
    <row r="58" spans="120:125" ht="13" x14ac:dyDescent="0.2">
      <c r="DU58" s="247"/>
    </row>
    <row r="59" spans="120:125" ht="13" x14ac:dyDescent="0.2"/>
    <row r="60" spans="120:125" ht="13" x14ac:dyDescent="0.2"/>
    <row r="61" spans="120:125" ht="13" x14ac:dyDescent="0.2"/>
    <row r="62" spans="120:125" ht="13" x14ac:dyDescent="0.2"/>
    <row r="63" spans="120:125" ht="13" x14ac:dyDescent="0.2">
      <c r="DU63" s="247"/>
    </row>
    <row r="64" spans="120:125" ht="13" x14ac:dyDescent="0.2">
      <c r="DT64" s="247"/>
      <c r="DU64" s="247"/>
    </row>
    <row r="65" spans="123:125" ht="13" x14ac:dyDescent="0.2"/>
    <row r="66" spans="123:125" ht="13" x14ac:dyDescent="0.2"/>
    <row r="67" spans="123:125" ht="13" x14ac:dyDescent="0.2"/>
    <row r="68" spans="123:125" ht="13" x14ac:dyDescent="0.2"/>
    <row r="69" spans="123:125" ht="13" x14ac:dyDescent="0.2">
      <c r="DS69" s="247"/>
      <c r="DT69" s="247"/>
      <c r="DU69" s="247"/>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47"/>
    </row>
    <row r="83" spans="116:125" ht="13" x14ac:dyDescent="0.2">
      <c r="DM83" s="247"/>
      <c r="DN83" s="247"/>
      <c r="DO83" s="247"/>
      <c r="DP83" s="247"/>
      <c r="DQ83" s="247"/>
      <c r="DR83" s="247"/>
      <c r="DS83" s="247"/>
      <c r="DT83" s="247"/>
      <c r="DU83" s="247"/>
    </row>
    <row r="84" spans="116:125" ht="13" x14ac:dyDescent="0.2"/>
    <row r="85" spans="116:125" ht="13" x14ac:dyDescent="0.2"/>
    <row r="86" spans="116:125" ht="13" x14ac:dyDescent="0.2"/>
    <row r="87" spans="116:125" ht="13" x14ac:dyDescent="0.2"/>
    <row r="88" spans="116:125" ht="13" x14ac:dyDescent="0.2">
      <c r="DU88" s="247"/>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473</v>
      </c>
    </row>
    <row r="121" spans="125:125" ht="13.5" hidden="1" customHeight="1" x14ac:dyDescent="0.2">
      <c r="DU121" s="247"/>
    </row>
  </sheetData>
  <sheetProtection algorithmName="SHA-512" hashValue="hO2KpsybeWIGVfLHF30pf6uI2FOjAqUe3fHGZkog2d33HYIL55ocDhzR6E0r0WO6iRDFzSBz/u5qxOM4CvSJgQ==" saltValue="nrfnTo0F60VwvjGb/mlRj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531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 x14ac:dyDescent="0.2">
      <c r="B2" s="247"/>
      <c r="T2" s="247"/>
    </row>
    <row r="3" spans="1:125" ht="13"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47"/>
      <c r="G33" s="247"/>
      <c r="I33" s="247"/>
    </row>
    <row r="34" spans="2:125" ht="13" x14ac:dyDescent="0.2">
      <c r="C34" s="247"/>
      <c r="P34" s="247"/>
      <c r="R34" s="247"/>
      <c r="U34" s="247"/>
    </row>
    <row r="35" spans="2:125" ht="13"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 x14ac:dyDescent="0.2">
      <c r="F36" s="247"/>
      <c r="H36" s="247"/>
      <c r="J36" s="247"/>
      <c r="K36" s="247"/>
      <c r="L36" s="247"/>
      <c r="M36" s="247"/>
      <c r="N36" s="247"/>
      <c r="O36" s="247"/>
      <c r="Q36" s="247"/>
      <c r="S36" s="247"/>
      <c r="V36" s="247"/>
    </row>
    <row r="37" spans="2:125" ht="13" x14ac:dyDescent="0.2"/>
    <row r="38" spans="2:125" ht="13" x14ac:dyDescent="0.2"/>
    <row r="39" spans="2:125" ht="13" x14ac:dyDescent="0.2"/>
    <row r="40" spans="2:125" ht="13" x14ac:dyDescent="0.2">
      <c r="U40" s="247"/>
    </row>
    <row r="41" spans="2:125" ht="13" x14ac:dyDescent="0.2">
      <c r="R41" s="247"/>
    </row>
    <row r="42" spans="2:125" ht="13"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 x14ac:dyDescent="0.2">
      <c r="Q43" s="247"/>
      <c r="S43" s="247"/>
      <c r="V43" s="247"/>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473</v>
      </c>
    </row>
  </sheetData>
  <sheetProtection algorithmName="SHA-512" hashValue="LhPSxRm6CbEAnSSUTeiGQT23+7ggxUYrksBxCdL26xDyy5TRmEjkqy/emade7pPVGENtIQOfpRl6E4i/W9oFug==" saltValue="jfnftId94XaW+lUE/8NBg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6953125" style="1" customWidth="1"/>
    <col min="2" max="16" width="14.5429687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523</v>
      </c>
      <c r="G46" s="8" t="s">
        <v>524</v>
      </c>
      <c r="H46" s="8" t="s">
        <v>525</v>
      </c>
      <c r="I46" s="8" t="s">
        <v>526</v>
      </c>
      <c r="J46" s="9" t="s">
        <v>527</v>
      </c>
    </row>
    <row r="47" spans="2:10" ht="57.75" customHeight="1" x14ac:dyDescent="0.2">
      <c r="B47" s="10"/>
      <c r="C47" s="1139" t="s">
        <v>3</v>
      </c>
      <c r="D47" s="1139"/>
      <c r="E47" s="1140"/>
      <c r="F47" s="11">
        <v>13.4</v>
      </c>
      <c r="G47" s="12">
        <v>17.920000000000002</v>
      </c>
      <c r="H47" s="12">
        <v>18.21</v>
      </c>
      <c r="I47" s="12">
        <v>17.87</v>
      </c>
      <c r="J47" s="13">
        <v>17.66</v>
      </c>
    </row>
    <row r="48" spans="2:10" ht="57.75" customHeight="1" x14ac:dyDescent="0.2">
      <c r="B48" s="14"/>
      <c r="C48" s="1141" t="s">
        <v>4</v>
      </c>
      <c r="D48" s="1141"/>
      <c r="E48" s="1142"/>
      <c r="F48" s="15">
        <v>6.8</v>
      </c>
      <c r="G48" s="16">
        <v>17.100000000000001</v>
      </c>
      <c r="H48" s="16">
        <v>9.8000000000000007</v>
      </c>
      <c r="I48" s="16">
        <v>5.95</v>
      </c>
      <c r="J48" s="17">
        <v>6.6</v>
      </c>
    </row>
    <row r="49" spans="2:10" ht="57.75" customHeight="1" thickBot="1" x14ac:dyDescent="0.25">
      <c r="B49" s="18"/>
      <c r="C49" s="1143" t="s">
        <v>5</v>
      </c>
      <c r="D49" s="1143"/>
      <c r="E49" s="1144"/>
      <c r="F49" s="19">
        <v>2.69</v>
      </c>
      <c r="G49" s="20">
        <v>15.88</v>
      </c>
      <c r="H49" s="20" t="s">
        <v>528</v>
      </c>
      <c r="I49" s="20" t="s">
        <v>529</v>
      </c>
      <c r="J49" s="21">
        <v>1.05</v>
      </c>
    </row>
    <row r="50" spans="2:10" ht="13" x14ac:dyDescent="0.2"/>
  </sheetData>
  <sheetProtection algorithmName="SHA-512" hashValue="ZO1G/X7tueARhDXwrFmaaxQRy9I1JpXaUYdcJsWaY1VKHjnWQh/9jo2F/r1M6nI1dF1bjNv5zCDDM/6JKOaZTA==" saltValue="P6x9xrr2RCVUeNRbzW/9z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左右津 若奈</cp:lastModifiedBy>
  <cp:lastPrinted>2026-03-16T05:23:02Z</cp:lastPrinted>
  <dcterms:created xsi:type="dcterms:W3CDTF">2026-02-23T06:04:32Z</dcterms:created>
  <dcterms:modified xsi:type="dcterms:W3CDTF">2026-03-25T03:09:38Z</dcterms:modified>
  <cp:category/>
</cp:coreProperties>
</file>